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fileSharing readOnlyRecommended="1"/>
  <workbookPr codeName="ThisWorkbook"/>
  <mc:AlternateContent xmlns:mc="http://schemas.openxmlformats.org/markup-compatibility/2006">
    <mc:Choice Requires="x15">
      <x15ac:absPath xmlns:x15ac="http://schemas.microsoft.com/office/spreadsheetml/2010/11/ac" url="C:\Users\USDASCH3\OneDrive - ABB\Dave's Work Files\Erika\Spare Part Matrixes\ACH550 Eclipse\BCR\Final Draft\Final 2018\"/>
    </mc:Choice>
  </mc:AlternateContent>
  <bookViews>
    <workbookView xWindow="1500" yWindow="435" windowWidth="12285" windowHeight="7455" tabRatio="475" activeTab="2"/>
  </bookViews>
  <sheets>
    <sheet name="Instructions" sheetId="15" r:id="rId1"/>
    <sheet name="Important Notice" sheetId="23" r:id="rId2"/>
    <sheet name="ACH550-BCR" sheetId="8" r:id="rId3"/>
    <sheet name="Quote Information" sheetId="14" r:id="rId4"/>
    <sheet name="Recommendation Criteria" sheetId="7" state="hidden" r:id="rId5"/>
  </sheets>
  <functionGroups builtInGroupCount="18"/>
  <definedNames>
    <definedName name="_xlnm._FilterDatabase" localSheetId="2" hidden="1">'ACH550-BCR'!$B$5:$DQ$208</definedName>
    <definedName name="ClientCity">'Quote Information'!$B$10</definedName>
    <definedName name="ClientName">'Quote Information'!$B$9</definedName>
    <definedName name="ClientState">'Quote Information'!$B$11</definedName>
    <definedName name="CoatedBoards">'ACH550-BCR'!$A$5</definedName>
    <definedName name="DriveType">'ACH550-BCR'!$B$1</definedName>
    <definedName name="OfferedBy">'Quote Information'!$B$2</definedName>
    <definedName name="OffererCompany">'Quote Information'!$B$3</definedName>
    <definedName name="OffererDepartment">'Quote Information'!$B$4</definedName>
    <definedName name="_xlnm.Print_Area" localSheetId="2">'ACH550-BCR'!$A$1:$DQ$209</definedName>
    <definedName name="_xlnm.Print_Area" localSheetId="0">Instructions!$B$1:$B$36</definedName>
    <definedName name="_xlnm.Print_Area" localSheetId="3">'Quote Information'!$A$1:$B$11</definedName>
    <definedName name="_xlnm.Print_Titles" localSheetId="2">'ACH550-BCR'!$B:$C,'ACH550-BCR'!$3:$7</definedName>
    <definedName name="ProjectDescription">'Quote Information'!$B$7</definedName>
    <definedName name="ProposalDate">'Quote Information'!$B$5</definedName>
    <definedName name="ProposalType">'Quote Information'!$B$8</definedName>
    <definedName name="ProposalType1">'ACH550-BCR'!$C$1</definedName>
    <definedName name="RFQNumber">'Quote Information'!$B$6</definedName>
    <definedName name="SparingLevel">'ACH550-BCR'!$DM$6</definedName>
    <definedName name="Template">'ACH550-BCR'!$C$2</definedName>
    <definedName name="TheMatrix">'Recommendation Criteria'!$B$6:$F$17</definedName>
  </definedNames>
  <calcPr calcId="152511"/>
</workbook>
</file>

<file path=xl/calcChain.xml><?xml version="1.0" encoding="utf-8"?>
<calcChain xmlns="http://schemas.openxmlformats.org/spreadsheetml/2006/main">
  <c r="DM54" i="8" l="1"/>
  <c r="DO54" i="8" s="1"/>
  <c r="DQ54" i="8" s="1"/>
  <c r="DL54" i="8"/>
  <c r="DN54" i="8" s="1"/>
  <c r="DM53" i="8"/>
  <c r="DO53" i="8" s="1"/>
  <c r="DQ53" i="8" s="1"/>
  <c r="DL53" i="8"/>
  <c r="DN53" i="8" s="1"/>
  <c r="DM52" i="8"/>
  <c r="DO52" i="8" s="1"/>
  <c r="DQ52" i="8" s="1"/>
  <c r="DL52" i="8"/>
  <c r="DN52" i="8" s="1"/>
  <c r="DL49" i="8"/>
  <c r="DN49" i="8" s="1"/>
  <c r="DM49" i="8"/>
  <c r="DO49" i="8" s="1"/>
  <c r="DQ49" i="8" s="1"/>
  <c r="DL50" i="8"/>
  <c r="DN50" i="8" s="1"/>
  <c r="DM50" i="8"/>
  <c r="DO50" i="8" s="1"/>
  <c r="DQ50" i="8" s="1"/>
  <c r="DL51" i="8"/>
  <c r="DN51" i="8" s="1"/>
  <c r="DM51" i="8"/>
  <c r="DO51" i="8" s="1"/>
  <c r="DQ51" i="8" s="1"/>
  <c r="DL55" i="8"/>
  <c r="DM55" i="8"/>
  <c r="DN55" i="8"/>
  <c r="DO55" i="8"/>
  <c r="DQ55" i="8"/>
  <c r="DQ48" i="8"/>
  <c r="DO48" i="8"/>
  <c r="DN48" i="8"/>
  <c r="DM48" i="8"/>
  <c r="DL48" i="8"/>
  <c r="DQ41" i="8"/>
  <c r="DO41" i="8"/>
  <c r="DN41" i="8"/>
  <c r="DM41" i="8"/>
  <c r="DL41" i="8"/>
  <c r="DQ42" i="8"/>
  <c r="DO42" i="8"/>
  <c r="DN42" i="8"/>
  <c r="DM42" i="8"/>
  <c r="DL42" i="8"/>
  <c r="DM47" i="8"/>
  <c r="DO47" i="8" s="1"/>
  <c r="DQ47" i="8" s="1"/>
  <c r="DL47" i="8"/>
  <c r="DN47" i="8" s="1"/>
  <c r="DM46" i="8"/>
  <c r="DO46" i="8" s="1"/>
  <c r="DQ46" i="8" s="1"/>
  <c r="DL46" i="8"/>
  <c r="DN46" i="8" s="1"/>
  <c r="DM45" i="8"/>
  <c r="DO45" i="8" s="1"/>
  <c r="DQ45" i="8" s="1"/>
  <c r="DL45" i="8"/>
  <c r="DN45" i="8" s="1"/>
  <c r="DM44" i="8"/>
  <c r="DO44" i="8" s="1"/>
  <c r="DQ44" i="8" s="1"/>
  <c r="DL44" i="8"/>
  <c r="DN44" i="8" s="1"/>
  <c r="DQ43" i="8"/>
  <c r="DO43" i="8"/>
  <c r="DN43" i="8"/>
  <c r="DM43" i="8"/>
  <c r="DL43" i="8"/>
  <c r="DM40" i="8"/>
  <c r="DL40" i="8"/>
  <c r="DN40" i="8" s="1"/>
  <c r="DM39" i="8"/>
  <c r="DL39" i="8"/>
  <c r="DN39" i="8" s="1"/>
  <c r="DQ38" i="8"/>
  <c r="DO38" i="8"/>
  <c r="DN38" i="8"/>
  <c r="DM38" i="8"/>
  <c r="DL38" i="8"/>
  <c r="DL56" i="8"/>
  <c r="DM56" i="8"/>
  <c r="DN56" i="8"/>
  <c r="DO56" i="8"/>
  <c r="DQ56" i="8"/>
  <c r="DL57" i="8"/>
  <c r="DN57" i="8" s="1"/>
  <c r="DM57" i="8"/>
  <c r="DL58" i="8"/>
  <c r="DN58" i="8" s="1"/>
  <c r="DM58" i="8"/>
  <c r="DL59" i="8"/>
  <c r="DN59" i="8" s="1"/>
  <c r="DM59" i="8"/>
  <c r="DO59" i="8" l="1"/>
  <c r="DQ59" i="8" s="1"/>
  <c r="DO40" i="8"/>
  <c r="DQ40" i="8" s="1"/>
  <c r="DO39" i="8"/>
  <c r="DQ39" i="8" s="1"/>
  <c r="DO58" i="8"/>
  <c r="DQ58" i="8" s="1"/>
  <c r="DO57" i="8"/>
  <c r="DQ57" i="8" s="1"/>
  <c r="DM202" i="8" l="1"/>
  <c r="DO202" i="8" s="1"/>
  <c r="DQ202" i="8" s="1"/>
  <c r="DL202" i="8"/>
  <c r="DN202" i="8" s="1"/>
  <c r="DM203" i="8"/>
  <c r="DO203" i="8" s="1"/>
  <c r="DQ203" i="8" s="1"/>
  <c r="DL203" i="8"/>
  <c r="DN203" i="8" s="1"/>
  <c r="DM201" i="8"/>
  <c r="DO201" i="8" s="1"/>
  <c r="DQ201" i="8" s="1"/>
  <c r="DL201" i="8"/>
  <c r="DN201" i="8" s="1"/>
  <c r="DM200" i="8"/>
  <c r="DO200" i="8" s="1"/>
  <c r="DQ200" i="8" s="1"/>
  <c r="DL200" i="8"/>
  <c r="DN200" i="8" s="1"/>
  <c r="DM199" i="8"/>
  <c r="DO199" i="8" s="1"/>
  <c r="DQ199" i="8" s="1"/>
  <c r="DL199" i="8"/>
  <c r="DN199" i="8" s="1"/>
  <c r="DM190" i="8"/>
  <c r="DO190" i="8" s="1"/>
  <c r="DQ190" i="8" s="1"/>
  <c r="DL190" i="8"/>
  <c r="DN190" i="8" s="1"/>
  <c r="DM191" i="8"/>
  <c r="DO191" i="8" s="1"/>
  <c r="DQ191" i="8" s="1"/>
  <c r="DL191" i="8"/>
  <c r="DN191" i="8" s="1"/>
  <c r="DL183" i="8"/>
  <c r="DN183" i="8" s="1"/>
  <c r="DM183" i="8"/>
  <c r="DM177" i="8"/>
  <c r="DL177" i="8"/>
  <c r="DN177" i="8" s="1"/>
  <c r="DM175" i="8"/>
  <c r="DL175" i="8"/>
  <c r="DN175" i="8" s="1"/>
  <c r="DM186" i="8"/>
  <c r="DL186" i="8"/>
  <c r="DN186" i="8" s="1"/>
  <c r="DM174" i="8"/>
  <c r="DL174" i="8"/>
  <c r="DN174" i="8" s="1"/>
  <c r="DM188" i="8"/>
  <c r="DL188" i="8"/>
  <c r="DN188" i="8" s="1"/>
  <c r="DM187" i="8"/>
  <c r="DL187" i="8"/>
  <c r="DN187" i="8" s="1"/>
  <c r="DM185" i="8"/>
  <c r="DL185" i="8"/>
  <c r="DN185" i="8" s="1"/>
  <c r="DM184" i="8"/>
  <c r="DL184" i="8"/>
  <c r="DN184" i="8" s="1"/>
  <c r="DM182" i="8"/>
  <c r="DL182" i="8"/>
  <c r="DN182" i="8" s="1"/>
  <c r="DM164" i="8"/>
  <c r="DL164" i="8"/>
  <c r="DN164" i="8" s="1"/>
  <c r="DM165" i="8"/>
  <c r="DL165" i="8"/>
  <c r="DN165" i="8" s="1"/>
  <c r="DO165" i="8" s="1"/>
  <c r="DQ165" i="8" s="1"/>
  <c r="DO182" i="8" l="1"/>
  <c r="DQ182" i="8" s="1"/>
  <c r="DO164" i="8"/>
  <c r="DQ164" i="8" s="1"/>
  <c r="DO187" i="8"/>
  <c r="DQ187" i="8" s="1"/>
  <c r="DO175" i="8"/>
  <c r="DQ175" i="8" s="1"/>
  <c r="DO183" i="8"/>
  <c r="DQ183" i="8" s="1"/>
  <c r="DO186" i="8"/>
  <c r="DQ186" i="8" s="1"/>
  <c r="DO185" i="8"/>
  <c r="DQ185" i="8" s="1"/>
  <c r="DO188" i="8"/>
  <c r="DQ188" i="8" s="1"/>
  <c r="DO184" i="8"/>
  <c r="DQ184" i="8" s="1"/>
  <c r="DO177" i="8"/>
  <c r="DQ177" i="8" s="1"/>
  <c r="DO174" i="8"/>
  <c r="DQ174" i="8" s="1"/>
  <c r="DM166" i="8" l="1"/>
  <c r="DL166" i="8"/>
  <c r="DN166" i="8" s="1"/>
  <c r="DM162" i="8"/>
  <c r="DL162" i="8"/>
  <c r="DN162" i="8" s="1"/>
  <c r="DM161" i="8"/>
  <c r="DL161" i="8"/>
  <c r="DN161" i="8" s="1"/>
  <c r="DM156" i="8"/>
  <c r="DO156" i="8" s="1"/>
  <c r="DQ156" i="8" s="1"/>
  <c r="DL156" i="8"/>
  <c r="DN156" i="8" s="1"/>
  <c r="DM158" i="8"/>
  <c r="DL158" i="8"/>
  <c r="DN158" i="8" s="1"/>
  <c r="DM157" i="8"/>
  <c r="DO157" i="8" s="1"/>
  <c r="DQ157" i="8" s="1"/>
  <c r="DL157" i="8"/>
  <c r="DN157" i="8" s="1"/>
  <c r="DM154" i="8"/>
  <c r="DL154" i="8"/>
  <c r="DN154" i="8" s="1"/>
  <c r="DM148" i="8"/>
  <c r="DL148" i="8"/>
  <c r="DN148" i="8" s="1"/>
  <c r="DM147" i="8"/>
  <c r="DL147" i="8"/>
  <c r="DN147" i="8" s="1"/>
  <c r="DM146" i="8"/>
  <c r="DL146" i="8"/>
  <c r="DN146" i="8" s="1"/>
  <c r="DM151" i="8"/>
  <c r="DL151" i="8"/>
  <c r="DN151" i="8" s="1"/>
  <c r="DM150" i="8"/>
  <c r="DL150" i="8"/>
  <c r="DN150" i="8" s="1"/>
  <c r="DM149" i="8"/>
  <c r="DL149" i="8"/>
  <c r="DN149" i="8" s="1"/>
  <c r="DL143" i="8"/>
  <c r="DN143" i="8" s="1"/>
  <c r="DM143" i="8"/>
  <c r="DL144" i="8"/>
  <c r="DN144" i="8" s="1"/>
  <c r="DM144" i="8"/>
  <c r="DL145" i="8"/>
  <c r="DN145" i="8" s="1"/>
  <c r="DM145" i="8"/>
  <c r="DL152" i="8"/>
  <c r="DN152" i="8" s="1"/>
  <c r="DM152" i="8"/>
  <c r="DM134" i="8"/>
  <c r="DL134" i="8"/>
  <c r="DN134" i="8" s="1"/>
  <c r="DM141" i="8"/>
  <c r="DL141" i="8"/>
  <c r="DN141" i="8" s="1"/>
  <c r="DM140" i="8"/>
  <c r="DL140" i="8"/>
  <c r="DN140" i="8" s="1"/>
  <c r="DM139" i="8"/>
  <c r="DL139" i="8"/>
  <c r="DN139" i="8" s="1"/>
  <c r="DM138" i="8"/>
  <c r="DL138" i="8"/>
  <c r="DN138" i="8" s="1"/>
  <c r="DM137" i="8"/>
  <c r="DL137" i="8"/>
  <c r="DN137" i="8" s="1"/>
  <c r="DO137" i="8" l="1"/>
  <c r="DQ137" i="8" s="1"/>
  <c r="DO149" i="8"/>
  <c r="DQ149" i="8" s="1"/>
  <c r="DO161" i="8"/>
  <c r="DQ161" i="8" s="1"/>
  <c r="DO140" i="8"/>
  <c r="DQ140" i="8" s="1"/>
  <c r="DO148" i="8"/>
  <c r="DQ148" i="8" s="1"/>
  <c r="DO162" i="8"/>
  <c r="DQ162" i="8" s="1"/>
  <c r="DO145" i="8"/>
  <c r="DQ145" i="8" s="1"/>
  <c r="DO166" i="8"/>
  <c r="DQ166" i="8" s="1"/>
  <c r="DO144" i="8"/>
  <c r="DQ144" i="8" s="1"/>
  <c r="DO146" i="8"/>
  <c r="DQ146" i="8" s="1"/>
  <c r="DO141" i="8"/>
  <c r="DQ141" i="8" s="1"/>
  <c r="DO143" i="8"/>
  <c r="DQ143" i="8" s="1"/>
  <c r="DO158" i="8"/>
  <c r="DQ158" i="8" s="1"/>
  <c r="DO154" i="8"/>
  <c r="DQ154" i="8" s="1"/>
  <c r="DO152" i="8"/>
  <c r="DQ152" i="8" s="1"/>
  <c r="DO151" i="8"/>
  <c r="DQ151" i="8" s="1"/>
  <c r="DO150" i="8"/>
  <c r="DQ150" i="8" s="1"/>
  <c r="DO147" i="8"/>
  <c r="DQ147" i="8" s="1"/>
  <c r="DO138" i="8"/>
  <c r="DQ138" i="8" s="1"/>
  <c r="DO134" i="8"/>
  <c r="DQ134" i="8" s="1"/>
  <c r="DO139" i="8"/>
  <c r="DQ139" i="8" s="1"/>
  <c r="DM126" i="8"/>
  <c r="DO126" i="8" s="1"/>
  <c r="DQ126" i="8" s="1"/>
  <c r="DL126" i="8"/>
  <c r="DN126" i="8" s="1"/>
  <c r="DM127" i="8"/>
  <c r="DO127" i="8" s="1"/>
  <c r="DQ127" i="8" s="1"/>
  <c r="DL127" i="8"/>
  <c r="DN127" i="8" s="1"/>
  <c r="DM125" i="8"/>
  <c r="DO125" i="8" s="1"/>
  <c r="DQ125" i="8" s="1"/>
  <c r="DL125" i="8"/>
  <c r="DN125" i="8" s="1"/>
  <c r="DM124" i="8"/>
  <c r="DO124" i="8" s="1"/>
  <c r="DQ124" i="8" s="1"/>
  <c r="DL124" i="8"/>
  <c r="DN124" i="8" s="1"/>
  <c r="DL128" i="8"/>
  <c r="DN128" i="8" s="1"/>
  <c r="DM128" i="8"/>
  <c r="DO128" i="8" s="1"/>
  <c r="DQ128" i="8" s="1"/>
  <c r="DL129" i="8"/>
  <c r="DN129" i="8" s="1"/>
  <c r="DM129" i="8"/>
  <c r="DO129" i="8" s="1"/>
  <c r="DQ129" i="8" s="1"/>
  <c r="DL130" i="8"/>
  <c r="DN130" i="8" s="1"/>
  <c r="DM130" i="8"/>
  <c r="DO130" i="8" s="1"/>
  <c r="DQ130" i="8" s="1"/>
  <c r="DM122" i="8"/>
  <c r="DL122" i="8"/>
  <c r="DN122" i="8" s="1"/>
  <c r="DM121" i="8"/>
  <c r="DL121" i="8"/>
  <c r="DN121" i="8" s="1"/>
  <c r="DM120" i="8"/>
  <c r="DL120" i="8"/>
  <c r="DN120" i="8" s="1"/>
  <c r="DM119" i="8"/>
  <c r="DL119" i="8"/>
  <c r="DN119" i="8" s="1"/>
  <c r="DM111" i="8"/>
  <c r="DO111" i="8" s="1"/>
  <c r="DQ111" i="8" s="1"/>
  <c r="DL111" i="8"/>
  <c r="DN111" i="8" s="1"/>
  <c r="DM106" i="8"/>
  <c r="DO106" i="8" s="1"/>
  <c r="DQ106" i="8" s="1"/>
  <c r="DL106" i="8"/>
  <c r="DN106" i="8" s="1"/>
  <c r="DM107" i="8"/>
  <c r="DO107" i="8" s="1"/>
  <c r="DQ107" i="8" s="1"/>
  <c r="DL107" i="8"/>
  <c r="DN107" i="8" s="1"/>
  <c r="DO121" i="8" l="1"/>
  <c r="DQ121" i="8" s="1"/>
  <c r="DO120" i="8"/>
  <c r="DQ120" i="8" s="1"/>
  <c r="DO122" i="8"/>
  <c r="DQ122" i="8" s="1"/>
  <c r="DO119" i="8"/>
  <c r="DQ119" i="8" s="1"/>
  <c r="DM104" i="8" l="1"/>
  <c r="DL104" i="8"/>
  <c r="DN104" i="8" s="1"/>
  <c r="DM103" i="8"/>
  <c r="DL103" i="8"/>
  <c r="DN103" i="8" s="1"/>
  <c r="DQ102" i="8"/>
  <c r="DO102" i="8"/>
  <c r="DN102" i="8"/>
  <c r="DM102" i="8"/>
  <c r="DL102" i="8"/>
  <c r="DM101" i="8"/>
  <c r="DL101" i="8"/>
  <c r="DN101" i="8" s="1"/>
  <c r="DM100" i="8"/>
  <c r="DL100" i="8"/>
  <c r="DN100" i="8" s="1"/>
  <c r="DM99" i="8"/>
  <c r="DL99" i="8"/>
  <c r="DN99" i="8" s="1"/>
  <c r="DM98" i="8"/>
  <c r="DL98" i="8"/>
  <c r="DN98" i="8" s="1"/>
  <c r="DM97" i="8"/>
  <c r="DL97" i="8"/>
  <c r="DN97" i="8" s="1"/>
  <c r="DM96" i="8"/>
  <c r="DL96" i="8"/>
  <c r="DN96" i="8" s="1"/>
  <c r="DM95" i="8"/>
  <c r="DL95" i="8"/>
  <c r="DN95" i="8" s="1"/>
  <c r="DQ94" i="8"/>
  <c r="DO94" i="8"/>
  <c r="DN94" i="8"/>
  <c r="DM94" i="8"/>
  <c r="DL94" i="8"/>
  <c r="DM93" i="8"/>
  <c r="DL93" i="8"/>
  <c r="DN93" i="8" s="1"/>
  <c r="DM92" i="8"/>
  <c r="DL92" i="8"/>
  <c r="DN92" i="8" s="1"/>
  <c r="DM91" i="8"/>
  <c r="DL91" i="8"/>
  <c r="DN91" i="8" s="1"/>
  <c r="DM90" i="8"/>
  <c r="DL90" i="8"/>
  <c r="DN90" i="8" s="1"/>
  <c r="DM76" i="8"/>
  <c r="DL76" i="8"/>
  <c r="DN76" i="8" s="1"/>
  <c r="DM75" i="8"/>
  <c r="DL75" i="8"/>
  <c r="DN75" i="8" s="1"/>
  <c r="DM74" i="8"/>
  <c r="DL74" i="8"/>
  <c r="DN74" i="8" s="1"/>
  <c r="DM73" i="8"/>
  <c r="DL73" i="8"/>
  <c r="DN73" i="8" s="1"/>
  <c r="DM67" i="8"/>
  <c r="DL67" i="8"/>
  <c r="DN67" i="8" s="1"/>
  <c r="DM62" i="8"/>
  <c r="DL62" i="8"/>
  <c r="DN62" i="8" s="1"/>
  <c r="DM66" i="8"/>
  <c r="DL66" i="8"/>
  <c r="DN66" i="8" s="1"/>
  <c r="DL63" i="8"/>
  <c r="DN63" i="8" s="1"/>
  <c r="DM63" i="8"/>
  <c r="DL64" i="8"/>
  <c r="DN64" i="8" s="1"/>
  <c r="DM64" i="8"/>
  <c r="DL65" i="8"/>
  <c r="DN65" i="8" s="1"/>
  <c r="DM65" i="8"/>
  <c r="DL68" i="8"/>
  <c r="DM68" i="8"/>
  <c r="DN68" i="8"/>
  <c r="DO68" i="8"/>
  <c r="DQ68" i="8"/>
  <c r="DM61" i="8"/>
  <c r="DL61" i="8"/>
  <c r="DN61" i="8" s="1"/>
  <c r="DM31" i="8"/>
  <c r="DL31" i="8"/>
  <c r="DN31" i="8" s="1"/>
  <c r="DM30" i="8"/>
  <c r="DL30" i="8"/>
  <c r="DN30" i="8" s="1"/>
  <c r="DQ29" i="8"/>
  <c r="DO29" i="8"/>
  <c r="DN29" i="8"/>
  <c r="DM29" i="8"/>
  <c r="DL29" i="8"/>
  <c r="DM20" i="8"/>
  <c r="DL20" i="8"/>
  <c r="DN20" i="8" s="1"/>
  <c r="DM19" i="8"/>
  <c r="DL19" i="8"/>
  <c r="DN19" i="8" s="1"/>
  <c r="DQ18" i="8"/>
  <c r="DO18" i="8"/>
  <c r="DN18" i="8"/>
  <c r="DM18" i="8"/>
  <c r="DL18" i="8"/>
  <c r="DM22" i="8"/>
  <c r="DL22" i="8"/>
  <c r="DN22" i="8" s="1"/>
  <c r="DQ21" i="8"/>
  <c r="DO21" i="8"/>
  <c r="DN21" i="8"/>
  <c r="DM21" i="8"/>
  <c r="DL21" i="8"/>
  <c r="DM26" i="8"/>
  <c r="DL26" i="8"/>
  <c r="DN26" i="8" s="1"/>
  <c r="DM28" i="8"/>
  <c r="DL28" i="8"/>
  <c r="DN28" i="8" s="1"/>
  <c r="DM27" i="8"/>
  <c r="DL27" i="8"/>
  <c r="DN27" i="8" s="1"/>
  <c r="DO31" i="8" l="1"/>
  <c r="DQ31" i="8" s="1"/>
  <c r="DO30" i="8"/>
  <c r="DQ30" i="8" s="1"/>
  <c r="DO19" i="8"/>
  <c r="DQ19" i="8" s="1"/>
  <c r="DO95" i="8"/>
  <c r="DQ95" i="8" s="1"/>
  <c r="DO99" i="8"/>
  <c r="DQ99" i="8" s="1"/>
  <c r="DO66" i="8"/>
  <c r="DQ66" i="8" s="1"/>
  <c r="DO74" i="8"/>
  <c r="DQ74" i="8" s="1"/>
  <c r="DO91" i="8"/>
  <c r="DQ91" i="8" s="1"/>
  <c r="DO92" i="8"/>
  <c r="DQ92" i="8" s="1"/>
  <c r="DO62" i="8"/>
  <c r="DQ62" i="8" s="1"/>
  <c r="DO73" i="8"/>
  <c r="DQ73" i="8" s="1"/>
  <c r="DO96" i="8"/>
  <c r="DQ96" i="8" s="1"/>
  <c r="DO61" i="8"/>
  <c r="DQ61" i="8" s="1"/>
  <c r="DO63" i="8"/>
  <c r="DQ63" i="8" s="1"/>
  <c r="DO64" i="8"/>
  <c r="DQ64" i="8" s="1"/>
  <c r="DO97" i="8"/>
  <c r="DQ97" i="8" s="1"/>
  <c r="DO100" i="8"/>
  <c r="DQ100" i="8" s="1"/>
  <c r="DO104" i="8"/>
  <c r="DQ104" i="8" s="1"/>
  <c r="DO103" i="8"/>
  <c r="DQ103" i="8" s="1"/>
  <c r="DO101" i="8"/>
  <c r="DQ101" i="8" s="1"/>
  <c r="DO98" i="8"/>
  <c r="DQ98" i="8" s="1"/>
  <c r="DO93" i="8"/>
  <c r="DQ93" i="8" s="1"/>
  <c r="DO90" i="8"/>
  <c r="DQ90" i="8" s="1"/>
  <c r="DO75" i="8"/>
  <c r="DQ75" i="8" s="1"/>
  <c r="DO76" i="8"/>
  <c r="DQ76" i="8" s="1"/>
  <c r="DO65" i="8"/>
  <c r="DQ65" i="8" s="1"/>
  <c r="DO67" i="8"/>
  <c r="DQ67" i="8" s="1"/>
  <c r="DO22" i="8"/>
  <c r="DQ22" i="8" s="1"/>
  <c r="DO28" i="8"/>
  <c r="DQ28" i="8" s="1"/>
  <c r="DO20" i="8"/>
  <c r="DQ20" i="8" s="1"/>
  <c r="DO26" i="8"/>
  <c r="DQ26" i="8" s="1"/>
  <c r="DO27" i="8"/>
  <c r="DQ27" i="8" s="1"/>
  <c r="DM178" i="8" l="1"/>
  <c r="DL178" i="8"/>
  <c r="DN178" i="8" s="1"/>
  <c r="DM180" i="8"/>
  <c r="DL180" i="8"/>
  <c r="DN180" i="8" s="1"/>
  <c r="DM176" i="8"/>
  <c r="DL176" i="8"/>
  <c r="DN176" i="8" s="1"/>
  <c r="DO180" i="8" l="1"/>
  <c r="DQ180" i="8" s="1"/>
  <c r="DO178" i="8"/>
  <c r="DQ178" i="8" s="1"/>
  <c r="DO176" i="8"/>
  <c r="DQ176" i="8" s="1"/>
  <c r="DM89" i="8" l="1"/>
  <c r="DL89" i="8"/>
  <c r="DN89" i="8" s="1"/>
  <c r="DM88" i="8"/>
  <c r="DL88" i="8"/>
  <c r="DN88" i="8" s="1"/>
  <c r="DM87" i="8"/>
  <c r="DL87" i="8"/>
  <c r="DN87" i="8" s="1"/>
  <c r="DO87" i="8" l="1"/>
  <c r="DQ87" i="8" s="1"/>
  <c r="DO88" i="8"/>
  <c r="DQ88" i="8" s="1"/>
  <c r="DO89" i="8"/>
  <c r="DQ89" i="8" s="1"/>
  <c r="DM71" i="8" l="1"/>
  <c r="DL71" i="8"/>
  <c r="DN71" i="8" s="1"/>
  <c r="DL72" i="8"/>
  <c r="DN72" i="8" s="1"/>
  <c r="DM72" i="8"/>
  <c r="DM35" i="8"/>
  <c r="DO35" i="8" s="1"/>
  <c r="DQ35" i="8" s="1"/>
  <c r="DL35" i="8"/>
  <c r="DN35" i="8" s="1"/>
  <c r="DO72" i="8" l="1"/>
  <c r="DQ72" i="8" s="1"/>
  <c r="DO71" i="8"/>
  <c r="DQ71" i="8" s="1"/>
  <c r="DQ8" i="8" l="1"/>
  <c r="DO8" i="8"/>
  <c r="DN8" i="8"/>
  <c r="DM8" i="8"/>
  <c r="DL8" i="8"/>
  <c r="DM205" i="8" l="1"/>
  <c r="DO205" i="8" s="1"/>
  <c r="DQ205" i="8" s="1"/>
  <c r="DL205" i="8"/>
  <c r="DN205" i="8" s="1"/>
  <c r="DM204" i="8"/>
  <c r="DO204" i="8" s="1"/>
  <c r="DQ204" i="8" s="1"/>
  <c r="DL204" i="8"/>
  <c r="DN204" i="8" s="1"/>
  <c r="DQ198" i="8"/>
  <c r="DO198" i="8"/>
  <c r="DN198" i="8"/>
  <c r="DM198" i="8"/>
  <c r="DL198" i="8"/>
  <c r="DM197" i="8"/>
  <c r="DL197" i="8"/>
  <c r="DN197" i="8" s="1"/>
  <c r="DM196" i="8"/>
  <c r="DL196" i="8"/>
  <c r="DN196" i="8" s="1"/>
  <c r="DM195" i="8"/>
  <c r="DL195" i="8"/>
  <c r="DN195" i="8" s="1"/>
  <c r="DM194" i="8"/>
  <c r="DL194" i="8"/>
  <c r="DN194" i="8" s="1"/>
  <c r="DQ193" i="8"/>
  <c r="DO193" i="8"/>
  <c r="DN193" i="8"/>
  <c r="DM193" i="8"/>
  <c r="DL193" i="8"/>
  <c r="DM192" i="8"/>
  <c r="DO192" i="8" s="1"/>
  <c r="DQ192" i="8" s="1"/>
  <c r="DL192" i="8"/>
  <c r="DN192" i="8" s="1"/>
  <c r="DM189" i="8"/>
  <c r="DL189" i="8"/>
  <c r="DN189" i="8" s="1"/>
  <c r="DO189" i="8" s="1"/>
  <c r="DQ189" i="8" s="1"/>
  <c r="DM181" i="8"/>
  <c r="DL181" i="8"/>
  <c r="DN181" i="8" s="1"/>
  <c r="DM179" i="8"/>
  <c r="DL179" i="8"/>
  <c r="DN179" i="8" s="1"/>
  <c r="DM173" i="8"/>
  <c r="DL173" i="8"/>
  <c r="DN173" i="8" s="1"/>
  <c r="DM172" i="8"/>
  <c r="DL172" i="8"/>
  <c r="DN172" i="8" s="1"/>
  <c r="DM171" i="8"/>
  <c r="DL171" i="8"/>
  <c r="DN171" i="8" s="1"/>
  <c r="DM170" i="8"/>
  <c r="DL170" i="8"/>
  <c r="DN170" i="8" s="1"/>
  <c r="DM163" i="8"/>
  <c r="DL163" i="8"/>
  <c r="DN163" i="8" s="1"/>
  <c r="DM167" i="8"/>
  <c r="DL167" i="8"/>
  <c r="DN167" i="8" s="1"/>
  <c r="DM169" i="8"/>
  <c r="DL169" i="8"/>
  <c r="DN169" i="8" s="1"/>
  <c r="DM168" i="8"/>
  <c r="DL168" i="8"/>
  <c r="DN168" i="8" s="1"/>
  <c r="DM160" i="8"/>
  <c r="DL160" i="8"/>
  <c r="DN160" i="8" s="1"/>
  <c r="DQ159" i="8"/>
  <c r="DO159" i="8"/>
  <c r="DN159" i="8"/>
  <c r="DM159" i="8"/>
  <c r="DL159" i="8"/>
  <c r="DM155" i="8"/>
  <c r="DL155" i="8"/>
  <c r="DN155" i="8" s="1"/>
  <c r="DQ153" i="8"/>
  <c r="DO153" i="8"/>
  <c r="DN153" i="8"/>
  <c r="DM153" i="8"/>
  <c r="DL153" i="8"/>
  <c r="DQ142" i="8"/>
  <c r="DO142" i="8"/>
  <c r="DN142" i="8"/>
  <c r="DM142" i="8"/>
  <c r="DL142" i="8"/>
  <c r="DM136" i="8"/>
  <c r="DL136" i="8"/>
  <c r="DN136" i="8" s="1"/>
  <c r="DM135" i="8"/>
  <c r="DL135" i="8"/>
  <c r="DN135" i="8" s="1"/>
  <c r="DM133" i="8"/>
  <c r="DL133" i="8"/>
  <c r="DN133" i="8" s="1"/>
  <c r="DQ132" i="8"/>
  <c r="DO132" i="8"/>
  <c r="DN132" i="8"/>
  <c r="DM132" i="8"/>
  <c r="DL132" i="8"/>
  <c r="DQ131" i="8"/>
  <c r="DO131" i="8"/>
  <c r="DN131" i="8"/>
  <c r="DM131" i="8"/>
  <c r="DL131" i="8"/>
  <c r="DQ123" i="8"/>
  <c r="DO123" i="8"/>
  <c r="DM123" i="8"/>
  <c r="DL123" i="8"/>
  <c r="DN123" i="8" s="1"/>
  <c r="DM14" i="8"/>
  <c r="DL14" i="8"/>
  <c r="DN14" i="8" s="1"/>
  <c r="DM13" i="8"/>
  <c r="DL13" i="8"/>
  <c r="DN13" i="8" s="1"/>
  <c r="DM12" i="8"/>
  <c r="DL12" i="8"/>
  <c r="DN12" i="8" s="1"/>
  <c r="DO11" i="8"/>
  <c r="DQ11" i="8" s="1"/>
  <c r="DM11" i="8"/>
  <c r="DL11" i="8"/>
  <c r="DN11" i="8" s="1"/>
  <c r="DM37" i="8"/>
  <c r="DO37" i="8" s="1"/>
  <c r="DQ37" i="8" s="1"/>
  <c r="DL37" i="8"/>
  <c r="DN37" i="8" s="1"/>
  <c r="DM36" i="8"/>
  <c r="DO36" i="8" s="1"/>
  <c r="DQ36" i="8" s="1"/>
  <c r="DL36" i="8"/>
  <c r="DN36" i="8" s="1"/>
  <c r="DQ34" i="8"/>
  <c r="DO34" i="8"/>
  <c r="DN34" i="8"/>
  <c r="DM34" i="8"/>
  <c r="DL34" i="8"/>
  <c r="DM113" i="8"/>
  <c r="DL113" i="8"/>
  <c r="DN113" i="8" s="1"/>
  <c r="DM112" i="8"/>
  <c r="DO112" i="8" s="1"/>
  <c r="DQ112" i="8" s="1"/>
  <c r="DL112" i="8"/>
  <c r="DN112" i="8" s="1"/>
  <c r="DM110" i="8"/>
  <c r="DL110" i="8"/>
  <c r="DN110" i="8" s="1"/>
  <c r="DQ109" i="8"/>
  <c r="DO109" i="8"/>
  <c r="DN109" i="8"/>
  <c r="DM109" i="8"/>
  <c r="DL109" i="8"/>
  <c r="DM108" i="8"/>
  <c r="DO108" i="8" s="1"/>
  <c r="DQ108" i="8" s="1"/>
  <c r="DL108" i="8"/>
  <c r="DN108" i="8" s="1"/>
  <c r="DO105" i="8"/>
  <c r="DQ105" i="8" s="1"/>
  <c r="DM105" i="8"/>
  <c r="DL105" i="8"/>
  <c r="DN105" i="8" s="1"/>
  <c r="DM33" i="8"/>
  <c r="DL33" i="8"/>
  <c r="DN33" i="8" s="1"/>
  <c r="DQ32" i="8"/>
  <c r="DO32" i="8"/>
  <c r="DM32" i="8"/>
  <c r="DL32" i="8"/>
  <c r="DN32" i="8" s="1"/>
  <c r="DM118" i="8"/>
  <c r="DL118" i="8"/>
  <c r="DN118" i="8" s="1"/>
  <c r="DM117" i="8"/>
  <c r="DL117" i="8"/>
  <c r="DN117" i="8" s="1"/>
  <c r="DM116" i="8"/>
  <c r="DL116" i="8"/>
  <c r="DN116" i="8" s="1"/>
  <c r="DM115" i="8"/>
  <c r="DL115" i="8"/>
  <c r="DN115" i="8" s="1"/>
  <c r="DM114" i="8"/>
  <c r="DO114" i="8" s="1"/>
  <c r="DQ114" i="8" s="1"/>
  <c r="DL114" i="8"/>
  <c r="DN114" i="8" s="1"/>
  <c r="DM17" i="8"/>
  <c r="DL17" i="8"/>
  <c r="DN17" i="8" s="1"/>
  <c r="DM16" i="8"/>
  <c r="DL16" i="8"/>
  <c r="DN16" i="8" s="1"/>
  <c r="DQ15" i="8"/>
  <c r="DO15" i="8"/>
  <c r="DN15" i="8"/>
  <c r="DM15" i="8"/>
  <c r="DL15" i="8"/>
  <c r="DM25" i="8"/>
  <c r="DL25" i="8"/>
  <c r="DN25" i="8" s="1"/>
  <c r="DM24" i="8"/>
  <c r="DL24" i="8"/>
  <c r="DN24" i="8" s="1"/>
  <c r="DQ23" i="8"/>
  <c r="DO23" i="8"/>
  <c r="DN23" i="8"/>
  <c r="DM23" i="8"/>
  <c r="DL23" i="8"/>
  <c r="DM86" i="8"/>
  <c r="DL86" i="8"/>
  <c r="DN86" i="8" s="1"/>
  <c r="DM85" i="8"/>
  <c r="DL85" i="8"/>
  <c r="DN85" i="8" s="1"/>
  <c r="DM84" i="8"/>
  <c r="DL84" i="8"/>
  <c r="DN84" i="8" s="1"/>
  <c r="DM83" i="8"/>
  <c r="DL83" i="8"/>
  <c r="DN83" i="8" s="1"/>
  <c r="DQ82" i="8"/>
  <c r="DO82" i="8"/>
  <c r="DN82" i="8"/>
  <c r="DM82" i="8"/>
  <c r="DL82" i="8"/>
  <c r="DM81" i="8"/>
  <c r="DL81" i="8"/>
  <c r="DN81" i="8" s="1"/>
  <c r="DM80" i="8"/>
  <c r="DL80" i="8"/>
  <c r="DN80" i="8" s="1"/>
  <c r="DM79" i="8"/>
  <c r="DL79" i="8"/>
  <c r="DN79" i="8" s="1"/>
  <c r="DM78" i="8"/>
  <c r="DL78" i="8"/>
  <c r="DN78" i="8" s="1"/>
  <c r="DQ77" i="8"/>
  <c r="DO77" i="8"/>
  <c r="DN77" i="8"/>
  <c r="DM77" i="8"/>
  <c r="DL77" i="8"/>
  <c r="DM70" i="8"/>
  <c r="DL70" i="8"/>
  <c r="DN70" i="8" s="1"/>
  <c r="DM69" i="8"/>
  <c r="DL69" i="8"/>
  <c r="DN69" i="8" s="1"/>
  <c r="DM60" i="8"/>
  <c r="DL60" i="8"/>
  <c r="DN60" i="8" s="1"/>
  <c r="DO79" i="8" l="1"/>
  <c r="DQ79" i="8" s="1"/>
  <c r="DO83" i="8"/>
  <c r="DQ83" i="8" s="1"/>
  <c r="DO172" i="8"/>
  <c r="DQ172" i="8" s="1"/>
  <c r="DO155" i="8"/>
  <c r="DQ155" i="8" s="1"/>
  <c r="DO13" i="8"/>
  <c r="DQ13" i="8" s="1"/>
  <c r="DO171" i="8"/>
  <c r="DQ171" i="8" s="1"/>
  <c r="DO181" i="8"/>
  <c r="DQ181" i="8" s="1"/>
  <c r="DO81" i="8"/>
  <c r="DQ81" i="8" s="1"/>
  <c r="DO69" i="8"/>
  <c r="DQ69" i="8" s="1"/>
  <c r="DO118" i="8"/>
  <c r="DQ118" i="8" s="1"/>
  <c r="DO70" i="8"/>
  <c r="DQ70" i="8" s="1"/>
  <c r="DO80" i="8"/>
  <c r="DQ80" i="8" s="1"/>
  <c r="DO86" i="8"/>
  <c r="DQ86" i="8" s="1"/>
  <c r="DO16" i="8"/>
  <c r="DQ16" i="8" s="1"/>
  <c r="DO33" i="8"/>
  <c r="DQ33" i="8" s="1"/>
  <c r="DO135" i="8"/>
  <c r="DQ135" i="8" s="1"/>
  <c r="DO173" i="8"/>
  <c r="DQ173" i="8" s="1"/>
  <c r="DO17" i="8"/>
  <c r="DQ17" i="8" s="1"/>
  <c r="DO116" i="8"/>
  <c r="DQ116" i="8" s="1"/>
  <c r="DO136" i="8"/>
  <c r="DQ136" i="8" s="1"/>
  <c r="DO169" i="8"/>
  <c r="DQ169" i="8" s="1"/>
  <c r="DO60" i="8"/>
  <c r="DQ60" i="8" s="1"/>
  <c r="DO78" i="8"/>
  <c r="DQ78" i="8" s="1"/>
  <c r="DO25" i="8"/>
  <c r="DQ25" i="8" s="1"/>
  <c r="DO12" i="8"/>
  <c r="DQ12" i="8" s="1"/>
  <c r="DO168" i="8"/>
  <c r="DQ168" i="8" s="1"/>
  <c r="DO196" i="8"/>
  <c r="DQ196" i="8" s="1"/>
  <c r="DO195" i="8"/>
  <c r="DQ195" i="8" s="1"/>
  <c r="DO85" i="8"/>
  <c r="DQ85" i="8" s="1"/>
  <c r="DO24" i="8"/>
  <c r="DQ24" i="8" s="1"/>
  <c r="DO115" i="8"/>
  <c r="DQ115" i="8" s="1"/>
  <c r="DO113" i="8"/>
  <c r="DQ113" i="8" s="1"/>
  <c r="DO167" i="8"/>
  <c r="DQ167" i="8" s="1"/>
  <c r="DO194" i="8"/>
  <c r="DQ194" i="8" s="1"/>
  <c r="DO160" i="8"/>
  <c r="DQ160" i="8" s="1"/>
  <c r="DO163" i="8"/>
  <c r="DQ163" i="8" s="1"/>
  <c r="DO170" i="8"/>
  <c r="DQ170" i="8" s="1"/>
  <c r="DO133" i="8"/>
  <c r="DQ133" i="8" s="1"/>
  <c r="DO197" i="8"/>
  <c r="DQ197" i="8" s="1"/>
  <c r="DO110" i="8"/>
  <c r="DQ110" i="8" s="1"/>
  <c r="DO84" i="8"/>
  <c r="DQ84" i="8" s="1"/>
  <c r="DO117" i="8"/>
  <c r="DQ117" i="8" s="1"/>
  <c r="DO14" i="8"/>
  <c r="DQ14" i="8" s="1"/>
  <c r="DO179" i="8"/>
  <c r="DQ179" i="8" s="1"/>
  <c r="DM10" i="8" l="1"/>
  <c r="DL10" i="8"/>
  <c r="DN10" i="8" s="1"/>
  <c r="DQ9" i="8"/>
  <c r="DO9" i="8"/>
  <c r="DL9" i="8"/>
  <c r="DM9" i="8"/>
  <c r="DN9" i="8"/>
  <c r="B8" i="14"/>
  <c r="B7" i="14"/>
  <c r="B5" i="14"/>
  <c r="DO10" i="8" l="1"/>
  <c r="DQ10" i="8" s="1"/>
  <c r="DQ206" i="8" l="1"/>
</calcChain>
</file>

<file path=xl/comments1.xml><?xml version="1.0" encoding="utf-8"?>
<comments xmlns="http://schemas.openxmlformats.org/spreadsheetml/2006/main">
  <authors>
    <author>USDASCH22</author>
  </authors>
  <commentList>
    <comment ref="A19" authorId="0" shapeId="0">
      <text>
        <r>
          <rPr>
            <sz val="9"/>
            <color indexed="81"/>
            <rFont val="Tahoma"/>
            <family val="2"/>
          </rPr>
          <t xml:space="preserve">
</t>
        </r>
      </text>
    </comment>
    <comment ref="A20" authorId="0" shapeId="0">
      <text>
        <r>
          <rPr>
            <sz val="9"/>
            <color indexed="81"/>
            <rFont val="Tahoma"/>
            <family val="2"/>
          </rPr>
          <t xml:space="preserve">
</t>
        </r>
      </text>
    </comment>
    <comment ref="A21" authorId="0" shapeId="0">
      <text>
        <r>
          <rPr>
            <sz val="9"/>
            <color indexed="81"/>
            <rFont val="Tahoma"/>
            <family val="2"/>
          </rPr>
          <t xml:space="preserve">
</t>
        </r>
      </text>
    </comment>
  </commentList>
</comments>
</file>

<file path=xl/comments2.xml><?xml version="1.0" encoding="utf-8"?>
<comments xmlns="http://schemas.openxmlformats.org/spreadsheetml/2006/main">
  <authors>
    <author>USDASCH22</author>
    <author>USDASCH3</author>
  </authors>
  <commentList>
    <comment ref="DM5" authorId="0" shapeId="0">
      <text>
        <r>
          <rPr>
            <b/>
            <sz val="9"/>
            <color indexed="81"/>
            <rFont val="Tahoma"/>
            <family val="2"/>
          </rPr>
          <t xml:space="preserve">Select General Sparing Level:
1 = </t>
        </r>
        <r>
          <rPr>
            <b/>
            <sz val="9"/>
            <color indexed="81"/>
            <rFont val="Tahoma"/>
            <family val="2"/>
          </rPr>
          <t>Basic</t>
        </r>
        <r>
          <rPr>
            <b/>
            <sz val="9"/>
            <color indexed="81"/>
            <rFont val="Tahoma"/>
            <family val="2"/>
          </rPr>
          <t xml:space="preserve">
2 = Moderate
3 = Comprehensive
Notes:
NR = </t>
        </r>
        <r>
          <rPr>
            <sz val="9"/>
            <color indexed="81"/>
            <rFont val="Tahoma"/>
            <family val="2"/>
          </rPr>
          <t>Not considered a Recommend Spares.  You will need to adjust the quantity in the "Requested Quantity" column if this part is needed.</t>
        </r>
        <r>
          <rPr>
            <b/>
            <sz val="9"/>
            <color indexed="81"/>
            <rFont val="Tahoma"/>
            <family val="2"/>
          </rPr>
          <t xml:space="preserve">
PCS = </t>
        </r>
        <r>
          <rPr>
            <sz val="9"/>
            <color indexed="81"/>
            <rFont val="Tahoma"/>
            <family val="2"/>
          </rPr>
          <t>Plus Code Spare.  These items are only used on units with certain plus codes.  You will need to adjust the quantity in the "Requested Quantity" column if this part is needed.</t>
        </r>
      </text>
    </comment>
    <comment ref="DO5" authorId="1" shapeId="0">
      <text>
        <r>
          <rPr>
            <b/>
            <sz val="9"/>
            <color indexed="81"/>
            <rFont val="Tahoma"/>
            <family val="2"/>
          </rPr>
          <t>Scan down the "Requested Quantity" column, changing quantities as you see fit.
If you see items you need and it has a sparing level identified as NR or PCS, you will need to adjust the requested quantities for these.</t>
        </r>
        <r>
          <rPr>
            <sz val="9"/>
            <color indexed="81"/>
            <rFont val="Tahoma"/>
            <family val="2"/>
          </rPr>
          <t xml:space="preserve">
</t>
        </r>
      </text>
    </comment>
  </commentList>
</comments>
</file>

<file path=xl/comments3.xml><?xml version="1.0" encoding="utf-8"?>
<comments xmlns="http://schemas.openxmlformats.org/spreadsheetml/2006/main">
  <authors>
    <author>Erwin von der Ehe</author>
  </authors>
  <commentList>
    <comment ref="B2" authorId="0" shapeId="0">
      <text>
        <r>
          <rPr>
            <b/>
            <sz val="8"/>
            <color indexed="81"/>
            <rFont val="Tahoma"/>
            <family val="2"/>
          </rPr>
          <t>If this default is wrong, change MSExcel
Tools -&gt; Options -&gt; General -&gt; User Name</t>
        </r>
      </text>
    </comment>
  </commentList>
</comments>
</file>

<file path=xl/sharedStrings.xml><?xml version="1.0" encoding="utf-8"?>
<sst xmlns="http://schemas.openxmlformats.org/spreadsheetml/2006/main" count="793" uniqueCount="462">
  <si>
    <t>Notes:</t>
  </si>
  <si>
    <t>System
Quantity</t>
  </si>
  <si>
    <t>Sparing
Level</t>
  </si>
  <si>
    <t>Recommended
Quantity</t>
  </si>
  <si>
    <t>Requested
Quantity</t>
  </si>
  <si>
    <t>Drive Quantity -&gt;</t>
  </si>
  <si>
    <t>Fuses</t>
  </si>
  <si>
    <t>Electrolytic Bus Capacitors</t>
  </si>
  <si>
    <t>Fans</t>
  </si>
  <si>
    <t>Electrical Components</t>
  </si>
  <si>
    <t>Mechanical hardware</t>
  </si>
  <si>
    <t>Recommendation Criteria:</t>
  </si>
  <si>
    <t>Semiconductors</t>
  </si>
  <si>
    <t>Inductors, transformers</t>
  </si>
  <si>
    <t>Circuit Boards, Modules</t>
  </si>
  <si>
    <t>Options/Special/Custom</t>
  </si>
  <si>
    <t>Fiber Optics</t>
  </si>
  <si>
    <t>Small Contactors, Relays, Terminal Strips</t>
  </si>
  <si>
    <t>Total:</t>
  </si>
  <si>
    <t>Large Switches and Contactors</t>
  </si>
  <si>
    <t>Part Number</t>
  </si>
  <si>
    <t>Description</t>
  </si>
  <si>
    <t>xxxDrive Quantity -&gt;</t>
  </si>
  <si>
    <t>&lt;- Drive Quantityxxx</t>
  </si>
  <si>
    <t>Options
Every C must have a corresponding U - use neither if no option
C=Coated
U=Uncoated</t>
  </si>
  <si>
    <t>Sparing Category Description</t>
  </si>
  <si>
    <t>Sparing
Category
Number</t>
  </si>
  <si>
    <t>Default
Quantity</t>
  </si>
  <si>
    <t>per
System
Quantity</t>
  </si>
  <si>
    <t>Minimum
Quantity</t>
  </si>
  <si>
    <t>Proposal offered by {You}:</t>
  </si>
  <si>
    <t>Proposal offered by {Company}:</t>
  </si>
  <si>
    <t>ABB Inc.</t>
  </si>
  <si>
    <t>Proposal offered by {Department}:</t>
  </si>
  <si>
    <t>Proposal Date:</t>
  </si>
  <si>
    <t>Client Project Reference No.:</t>
  </si>
  <si>
    <t>Project Description:</t>
  </si>
  <si>
    <t>Client Company:</t>
  </si>
  <si>
    <t>Client Location (City):</t>
  </si>
  <si>
    <t>Client Location (ST):</t>
  </si>
  <si>
    <t>Proposal Type:</t>
  </si>
  <si>
    <t>Proposal Matrix Usage:</t>
  </si>
  <si>
    <t>2) Insert the quantity of each drive rating in the green "Drive Quantity" row, Row 6.</t>
  </si>
  <si>
    <t>3) Continuing to the right in Row 6, select the spares level - Basic, Moderate, Comprehensive.</t>
  </si>
  <si>
    <t>5) Select the "Quote Information" worksheet.</t>
  </si>
  <si>
    <t>6) Insert user and quotation information that you want to be inserted into the header and footer of the proposal worksheet.</t>
  </si>
  <si>
    <t>7) Press the "Generate Proposal Worksheet" pushbutton.</t>
  </si>
  <si>
    <t>9) Verify Sparing level and Requested Quantities.</t>
  </si>
  <si>
    <t>Tips:</t>
  </si>
  <si>
    <t>Drive Services</t>
  </si>
  <si>
    <t>Prior to opening this workbook, your MSExcel settings should be:</t>
  </si>
  <si>
    <t>1) Enable MSExcel Macros: Tools►Macro►Security►Security Level►Medium</t>
  </si>
  <si>
    <t>2) Enable MSExcel Comments: Tools►Options►View ►Comments►Comment indicator only</t>
  </si>
  <si>
    <t>MSExcel2003 Settings:</t>
  </si>
  <si>
    <t>3) Make sure MSExcel has your name: Tools►Options►General►User name</t>
  </si>
  <si>
    <t>Spares Proposal Matrix Instructions &amp; Tips</t>
  </si>
  <si>
    <t>Template:</t>
  </si>
  <si>
    <t>Basic Project Information</t>
  </si>
  <si>
    <t>1) Cells shaded in green are for your data entry.</t>
  </si>
  <si>
    <r>
      <t xml:space="preserve">This </t>
    </r>
    <r>
      <rPr>
        <b/>
        <sz val="10"/>
        <rFont val="Arial"/>
        <family val="2"/>
      </rPr>
      <t>Proposal Matrix</t>
    </r>
    <r>
      <rPr>
        <sz val="10"/>
        <rFont val="Arial"/>
        <family val="2"/>
      </rPr>
      <t xml:space="preserve"> workbook contains the following worksheets:</t>
    </r>
  </si>
  <si>
    <t>If your MSExcel options are not set as above, set them that way, close this workbook, then re-open it.  When prompted, select "Enable Macros".</t>
  </si>
  <si>
    <t>7) In Quote Information worksheet, the default text in "Proposal offered by {You}" refers to MSExcel: Tools ►Options►General►User name</t>
  </si>
  <si>
    <t>Extended
Price</t>
  </si>
  <si>
    <t>1) ABB Standard Terms and Conditions Apply</t>
  </si>
  <si>
    <t>Unit 
Price (Please refer to cBOL for current pricing)</t>
  </si>
  <si>
    <t>Control Board</t>
  </si>
  <si>
    <t>NR</t>
  </si>
  <si>
    <t>PCS</t>
  </si>
  <si>
    <r>
      <t xml:space="preserve">1) </t>
    </r>
    <r>
      <rPr>
        <b/>
        <i/>
        <sz val="10"/>
        <rFont val="Arial"/>
        <family val="2"/>
      </rPr>
      <t>Instructions</t>
    </r>
    <r>
      <rPr>
        <sz val="10"/>
        <rFont val="Arial"/>
        <family val="2"/>
      </rPr>
      <t>: This worksheet.</t>
    </r>
  </si>
  <si>
    <r>
      <t xml:space="preserve">3) </t>
    </r>
    <r>
      <rPr>
        <b/>
        <i/>
        <sz val="10"/>
        <rFont val="Arial"/>
        <family val="2"/>
      </rPr>
      <t>Quote Information</t>
    </r>
    <r>
      <rPr>
        <sz val="10"/>
        <rFont val="Arial"/>
        <family val="2"/>
      </rPr>
      <t>: "Generate Proposal Worksheet" pushbutton.  User and quotation information which will show in the header and footer of the quotation worksheet.</t>
    </r>
  </si>
  <si>
    <t>MSExcel2007 Settings:</t>
  </si>
  <si>
    <t>Enable MSExcel Macros:   Note:  See the cell comments to view screen shots</t>
  </si>
  <si>
    <t>1)  ►Click on Office buttom►Click on Excel Options</t>
  </si>
  <si>
    <t>2)  ►Click on Trust Center►Click on Trust Center Settings►Click on Marco Settings►Select Disable all macros with notification ►Close and reopen this Excel file</t>
  </si>
  <si>
    <t>3)  When you reopen the Excel file, you will see prompt called "Security Warning"►Click on Options ►Select "Enable this contents" ►Click Ok</t>
  </si>
  <si>
    <t>4) Scan down the "Requested Quantity" column, changing quantities as you see fit.
    Example: Some of the items are not considered as recommended spares (NR) or plus code spares (PCS).  These are identified has NR and PCS under the Sparing Level coloum.  If this item is needed, you'll have to adjust quantities for these.</t>
  </si>
  <si>
    <r>
      <t xml:space="preserve">8) </t>
    </r>
    <r>
      <rPr>
        <b/>
        <i/>
        <sz val="10"/>
        <rFont val="Arial"/>
        <family val="2"/>
      </rPr>
      <t>Rnnnn</t>
    </r>
    <r>
      <rPr>
        <sz val="10"/>
        <rFont val="Arial"/>
        <family val="2"/>
      </rPr>
      <t xml:space="preserve"> worksheet is active.</t>
    </r>
  </si>
  <si>
    <t xml:space="preserve">10)  Pricing can be added to the worksheet.  Please refer to cBOL to look up current pricing,  </t>
  </si>
  <si>
    <t>11) Verify print layout using menu items File►Print Preview and File►Page Setup</t>
  </si>
  <si>
    <t>12) Save the workbook under your proposal folder using the menu item File.SaveAs…</t>
  </si>
  <si>
    <r>
      <t xml:space="preserve">13) If you want the </t>
    </r>
    <r>
      <rPr>
        <b/>
        <i/>
        <sz val="10"/>
        <rFont val="Arial"/>
        <family val="2"/>
      </rPr>
      <t>Rnnnn</t>
    </r>
    <r>
      <rPr>
        <sz val="10"/>
        <rFont val="Arial"/>
        <family val="2"/>
      </rPr>
      <t xml:space="preserve"> worksheet as a stand-alone workbook, activate (select) it and use the menu item:
    Edit►Move or Copy Sheet…►Click "Copy Sheet", select "To Book"=(new book), press OK.  Save the new workbook using File►Save As...</t>
    </r>
  </si>
  <si>
    <r>
      <t xml:space="preserve">3) Each time it is run, the macro will make a new worksheet with the name </t>
    </r>
    <r>
      <rPr>
        <b/>
        <i/>
        <sz val="10"/>
        <rFont val="Arial"/>
        <family val="2"/>
      </rPr>
      <t>Rnnnn</t>
    </r>
    <r>
      <rPr>
        <sz val="10"/>
        <color indexed="8"/>
        <rFont val="Arial"/>
        <family val="2"/>
      </rPr>
      <t xml:space="preserve">, starting with </t>
    </r>
    <r>
      <rPr>
        <b/>
        <i/>
        <sz val="10"/>
        <rFont val="Arial"/>
        <family val="2"/>
      </rPr>
      <t>R0001</t>
    </r>
    <r>
      <rPr>
        <sz val="10"/>
        <color indexed="8"/>
        <rFont val="Arial"/>
        <family val="2"/>
      </rPr>
      <t>.</t>
    </r>
  </si>
  <si>
    <t>6) The Rnnnn worksheet will respond to changes in Sparing Level, Row 2, for items which you did not customize the "Requested Quantity".  For this reason, you may want to customize quantities only in the Rnnnn worksheet.</t>
  </si>
  <si>
    <r>
      <t xml:space="preserve">1)  If you do not have access to cBOL, please goto </t>
    </r>
    <r>
      <rPr>
        <sz val="10"/>
        <color indexed="12"/>
        <rFont val="Arial"/>
        <family val="2"/>
      </rPr>
      <t>abbnow.com</t>
    </r>
    <r>
      <rPr>
        <sz val="10"/>
        <rFont val="Arial"/>
        <family val="2"/>
      </rPr>
      <t xml:space="preserve"> to request an account.</t>
    </r>
  </si>
  <si>
    <r>
      <t>2)  This file is intended for new drive spares proposals.  For existing drives, it is best to provide the S/N and/or model number to Drive Services to insure the correct spare part offerings are provided to you.  Please contact Drive Services at 800-752-0692</t>
    </r>
    <r>
      <rPr>
        <sz val="10"/>
        <color indexed="12"/>
        <rFont val="Arial"/>
        <family val="2"/>
      </rPr>
      <t xml:space="preserve"> </t>
    </r>
    <r>
      <rPr>
        <sz val="10"/>
        <rFont val="Arial"/>
        <family val="2"/>
      </rPr>
      <t>or</t>
    </r>
    <r>
      <rPr>
        <sz val="10"/>
        <color indexed="12"/>
        <rFont val="Arial"/>
        <family val="2"/>
      </rPr>
      <t xml:space="preserve"> </t>
    </r>
    <r>
      <rPr>
        <sz val="10"/>
        <color indexed="12"/>
        <rFont val="Arial"/>
        <family val="2"/>
      </rPr>
      <t>sales.drives.services@us.abb.com</t>
    </r>
    <r>
      <rPr>
        <sz val="10"/>
        <color indexed="12"/>
        <rFont val="Arial"/>
        <family val="2"/>
      </rPr>
      <t xml:space="preserve"> </t>
    </r>
    <r>
      <rPr>
        <sz val="10"/>
        <rFont val="Arial"/>
        <family val="2"/>
      </rPr>
      <t xml:space="preserve">
</t>
    </r>
  </si>
  <si>
    <t>3)  To view a picture of the item, move the curser over the P/N.   Note:  Actual item may vary from picture</t>
  </si>
  <si>
    <r>
      <t xml:space="preserve">The Proposal Matrix file for each drive type contains a macro and configuration for easily creating a customer proposal for new drive spares.  If you need more complete information, including spares for older revisions of drives, contact our Drives Proposal Team at </t>
    </r>
    <r>
      <rPr>
        <sz val="10"/>
        <color indexed="12"/>
        <rFont val="Arial"/>
        <family val="2"/>
      </rPr>
      <t>sales.drives.services@us.abb.com</t>
    </r>
    <r>
      <rPr>
        <sz val="10"/>
        <rFont val="Arial"/>
        <family val="2"/>
      </rPr>
      <t xml:space="preserve"> or call 1-800-752-0696 chose option for Drives, then option for spare parts and repairs.</t>
    </r>
  </si>
  <si>
    <t>Dave Schneider</t>
  </si>
  <si>
    <t>208/240V</t>
  </si>
  <si>
    <t>380/480 V</t>
  </si>
  <si>
    <t>575/600V</t>
  </si>
  <si>
    <t>3AUA0000034480</t>
  </si>
  <si>
    <t>Contactor-Bypass</t>
  </si>
  <si>
    <t>3AUA0000014844</t>
  </si>
  <si>
    <t>3AUA0000014846</t>
  </si>
  <si>
    <t>3AUA0000014847</t>
  </si>
  <si>
    <t>Contactor,3P,600V,42A/60A - A40-30-10-84</t>
  </si>
  <si>
    <t>3AUA0000014850</t>
  </si>
  <si>
    <t>Contactor-Drive</t>
  </si>
  <si>
    <t>3AUA0000014843</t>
  </si>
  <si>
    <t>3AUA0000014848</t>
  </si>
  <si>
    <t>3AUA0000014857</t>
  </si>
  <si>
    <t>3AUA0000014826</t>
  </si>
  <si>
    <t>Assembly, Contactor, RCSA-011</t>
  </si>
  <si>
    <t>3AUA0000014829</t>
  </si>
  <si>
    <t>Assembly, Contactor, RCSA-021</t>
  </si>
  <si>
    <t>3AUA0000014830</t>
  </si>
  <si>
    <t>Assembly, Contactor,RCSA-031</t>
  </si>
  <si>
    <t>3AUA0000014831</t>
  </si>
  <si>
    <t>Assembly, Contactor, RCSA-041</t>
  </si>
  <si>
    <t>3AUA0000049775</t>
  </si>
  <si>
    <t>3AUA0000049776</t>
  </si>
  <si>
    <t>3AUA0000049777</t>
  </si>
  <si>
    <t>3AUA0000014832</t>
  </si>
  <si>
    <t>Assembly, 25A CT</t>
  </si>
  <si>
    <t>3AUA0000014833</t>
  </si>
  <si>
    <t>Assembly, 75A CT</t>
  </si>
  <si>
    <t>Fuse</t>
  </si>
  <si>
    <t>3AUA0000015604</t>
  </si>
  <si>
    <t>FUSE, 15A, 600V, CLASS CC, REJ  KTK-R-15</t>
  </si>
  <si>
    <t>3AUA0000015605</t>
  </si>
  <si>
    <t>FUSE, 30A, 600V, CLASS CC, REJ  KTK-R-30</t>
  </si>
  <si>
    <t>3AUA0000015606</t>
  </si>
  <si>
    <t>3AUA0000015607</t>
  </si>
  <si>
    <t>FUSE, 100A, 600V, CLASS T, REJ JJS-100</t>
  </si>
  <si>
    <t>Fuse Holders</t>
  </si>
  <si>
    <t>3AUA567003A95</t>
  </si>
  <si>
    <t>FUSE BLK,100A,600VAC,CL T</t>
  </si>
  <si>
    <t>Handle</t>
  </si>
  <si>
    <t>Shaft</t>
  </si>
  <si>
    <t>Terminal Blk</t>
  </si>
  <si>
    <t>3AUA0000025549</t>
  </si>
  <si>
    <t>Terminal Block, 3P, 600V, 85A</t>
  </si>
  <si>
    <t>3AUA266001B144</t>
  </si>
  <si>
    <t>TERMINAL BLOCK,3P,175A</t>
  </si>
  <si>
    <t>Cable</t>
  </si>
  <si>
    <t>Contactor Panel-Complete Assemblies</t>
  </si>
  <si>
    <t>3AXD50000017473</t>
  </si>
  <si>
    <t>CONTACTOR AX25-30-10-84</t>
  </si>
  <si>
    <t>3AXD50000017475</t>
  </si>
  <si>
    <t>CONTACTOR AX40-30-10-84</t>
  </si>
  <si>
    <t>3AXD50000017477</t>
  </si>
  <si>
    <t>CONTACTOR,AX80-30-00-84</t>
  </si>
  <si>
    <t>3AXD50000017471</t>
  </si>
  <si>
    <t>CONTACTOR AX09-30-10-84</t>
  </si>
  <si>
    <t>3AXD50000017472</t>
  </si>
  <si>
    <t>CONTACTOR AX12-30-10-84</t>
  </si>
  <si>
    <t>3AXD50000017474</t>
  </si>
  <si>
    <t>CONTACTOR AX32-30-10-84</t>
  </si>
  <si>
    <t>3AXD50000050428</t>
  </si>
  <si>
    <t>CONTACTOR AX50-30-00-84</t>
  </si>
  <si>
    <t>3AXD50000046111</t>
  </si>
  <si>
    <t>ASSEMBLY KIT,HCSA-2-1,KTK-30A</t>
  </si>
  <si>
    <t>3AXD50000046722</t>
  </si>
  <si>
    <t>ASSEMBLY KIT,HCSA-3-1,31-60A Block</t>
  </si>
  <si>
    <t>3AXD50000218653</t>
  </si>
  <si>
    <t>ASSEMBLY KIT,HCSA-4-1</t>
  </si>
  <si>
    <t>3AXD50000102426</t>
  </si>
  <si>
    <t>ASSEMBLY KIT,HCSA-2-2,KTK-30A</t>
  </si>
  <si>
    <t>3AXD50000049831</t>
  </si>
  <si>
    <t>3AXD50000049832</t>
  </si>
  <si>
    <t>3AUA0000147985</t>
  </si>
  <si>
    <t>BG56720003-15</t>
  </si>
  <si>
    <t>FUSE,80A,600V,Class T, JJS-80</t>
  </si>
  <si>
    <t>BG56720003-16</t>
  </si>
  <si>
    <t>FUSE,90A,600V,JJS-90</t>
  </si>
  <si>
    <t>3AUA0000147986</t>
  </si>
  <si>
    <t>HANDLE,OHB65J10</t>
  </si>
  <si>
    <t>Service Switch</t>
  </si>
  <si>
    <t>RCTR Assemblies</t>
  </si>
  <si>
    <t>3AUA0000014825</t>
  </si>
  <si>
    <t>Assembly, RCTR 1</t>
  </si>
  <si>
    <t>3AUA0000015013</t>
  </si>
  <si>
    <t>ASSEMBLY, RCTR 2</t>
  </si>
  <si>
    <t>Common Parts between both Designs</t>
  </si>
  <si>
    <t>Parts that can only be used in new Design</t>
  </si>
  <si>
    <t>Common</t>
  </si>
  <si>
    <t>New</t>
  </si>
  <si>
    <t>These will need to be verified by Tech Support</t>
  </si>
  <si>
    <t>Design Rev</t>
  </si>
  <si>
    <t>CT Assemblies</t>
  </si>
  <si>
    <t>Only used on units with F267 plus code</t>
  </si>
  <si>
    <t>DISCONNECT SWITCH, 40A,600V, 3P (+F267)</t>
  </si>
  <si>
    <t>DISCONNECT SWITCH, 80A,600V, 3P (+F267)</t>
  </si>
  <si>
    <t>DISCONNECT SWITCH, 100A,600V, 3P (+F267)</t>
  </si>
  <si>
    <t>3AUA0000019663</t>
  </si>
  <si>
    <t>KIT, MCB &amp; ACCESSORIES, T2H 15A</t>
  </si>
  <si>
    <t>3AUA0000016652</t>
  </si>
  <si>
    <t>KIT, MCB &amp; ACCESSORIES, T2H 40A</t>
  </si>
  <si>
    <t>3AUA0000016653</t>
  </si>
  <si>
    <t>KIT, MCB &amp; ACCESSORIES, T2H 60A</t>
  </si>
  <si>
    <t>3AUA0000016654</t>
  </si>
  <si>
    <t>KIT, MCB &amp; ACCESSORIES, T2H 100A</t>
  </si>
  <si>
    <t>3AUA0000040638</t>
  </si>
  <si>
    <t>KIT, MCB T1N 25A, 600V</t>
  </si>
  <si>
    <t>3AUA0000040639</t>
  </si>
  <si>
    <t>KIT, MCB T1N 40A, 600V</t>
  </si>
  <si>
    <t>3AUA0000040640</t>
  </si>
  <si>
    <t>KIT, MCB T1N 80A, 600V</t>
  </si>
  <si>
    <t>3AUA0000018081</t>
  </si>
  <si>
    <t>Handle, OHB65J6B 6mm Shaft w/Reset</t>
  </si>
  <si>
    <t>Circuit Breakers</t>
  </si>
  <si>
    <t>3AXD50000049164</t>
  </si>
  <si>
    <t>ASSEMBLY KIT,XT1H 125 FIXED 3P 15A 65KA</t>
  </si>
  <si>
    <t>3AXD50000049168</t>
  </si>
  <si>
    <t>ASSEMBLY KIT,XT1H 125 FIXED 3P 35A 65KA</t>
  </si>
  <si>
    <t>3AXD50000049169</t>
  </si>
  <si>
    <t>ASSEMBLY KIT,XT1H 125 FIXED 3P 60A 65KA</t>
  </si>
  <si>
    <t>3AXD50000136520</t>
  </si>
  <si>
    <t>ASSEMBLY KIT,XT2L 125 FIXED 3P 70A 100KA</t>
  </si>
  <si>
    <t>3AXD50000136537</t>
  </si>
  <si>
    <t>ASSEMBLY KIT,XT2S 125 FIXED 3P 100A100KA</t>
  </si>
  <si>
    <t>3AXD50000049170</t>
  </si>
  <si>
    <t>ASSEMBLY KIT,XT1H 125 FIXED 3P 100A 65K</t>
  </si>
  <si>
    <t>ACH550-BCR-088A-2</t>
  </si>
  <si>
    <t>ACH550-BCR-114A-2</t>
  </si>
  <si>
    <t>ACH550-BCR-143A-2</t>
  </si>
  <si>
    <t>ACH550-BCR-178A-2</t>
  </si>
  <si>
    <t>ACH550-BCR-221A-2</t>
  </si>
  <si>
    <t>ACH550-BCR-248A-2</t>
  </si>
  <si>
    <t>ACH550-BCR-097A-4</t>
  </si>
  <si>
    <t>ACH550-BCR-125A-4</t>
  </si>
  <si>
    <t>ACH550-BCR-157A-4</t>
  </si>
  <si>
    <t>ACH550-BCR-180A-4</t>
  </si>
  <si>
    <t>ACH550-BCR-246A-4</t>
  </si>
  <si>
    <t>ACH550-BCR-316A-4</t>
  </si>
  <si>
    <t>ACH550-BCR-368A-4</t>
  </si>
  <si>
    <t>ACH550-BCR-414A-4</t>
  </si>
  <si>
    <t>ACH550-BCR-486A-4</t>
  </si>
  <si>
    <t>ACH550-BCR-077A-6</t>
  </si>
  <si>
    <t>ACH550-BCR-099A-6</t>
  </si>
  <si>
    <t>ACH550-BCR-125A-6</t>
  </si>
  <si>
    <t>ACH550-BCR-144A-6</t>
  </si>
  <si>
    <t>ACH550-BCR-04A6-2</t>
  </si>
  <si>
    <t>ACH550-BCR-06A6-2</t>
  </si>
  <si>
    <t>ACH550-BCR-07A5-2</t>
  </si>
  <si>
    <t>ACH550-BCR-012A-2</t>
  </si>
  <si>
    <t>ACH550-BCR-017A-2</t>
  </si>
  <si>
    <t>ACH550-BCR-024A-2</t>
  </si>
  <si>
    <t>ACH550-BCR-031A-2</t>
  </si>
  <si>
    <t>ACH550-BCR-046A-2</t>
  </si>
  <si>
    <t>ACH550-BCR-059A-2</t>
  </si>
  <si>
    <t>ACH550-BCR-075A-2</t>
  </si>
  <si>
    <t>ACH550-BCR-03A3-4</t>
  </si>
  <si>
    <t>ACH550-BCR-04A1-4</t>
  </si>
  <si>
    <t>ACH550-BCR-06A9-4</t>
  </si>
  <si>
    <t>ACH550-BCR-08A8-4</t>
  </si>
  <si>
    <t>ACH550-BCR-012A-4</t>
  </si>
  <si>
    <t>ACH550-BCR-015A-4</t>
  </si>
  <si>
    <t>ACH550-BCR-023A-4</t>
  </si>
  <si>
    <t>ACH550-BCR-031A-4</t>
  </si>
  <si>
    <t>ACH550-BCR-038A-4</t>
  </si>
  <si>
    <t>ACH550-BCR-045A-4</t>
  </si>
  <si>
    <t>ACH550-BCR-059A-4</t>
  </si>
  <si>
    <t>ACH550-BCR-072A-4</t>
  </si>
  <si>
    <t>ACH550-BCR-078A-4</t>
  </si>
  <si>
    <t>ACH550-BCR-02A7-6</t>
  </si>
  <si>
    <t>ACH550-BCR-03A9-6</t>
  </si>
  <si>
    <t>ACH550-BCR-06A1-6</t>
  </si>
  <si>
    <t>ACH550-BCR-09A0-6</t>
  </si>
  <si>
    <t>ACH550-BCR-011A-6</t>
  </si>
  <si>
    <t>ACH550-BCR-017A-6</t>
  </si>
  <si>
    <t>ACH550-BCR-022A-6</t>
  </si>
  <si>
    <t>ACH550-BCR-027A-6</t>
  </si>
  <si>
    <t>ACH550-BCR-032A-6</t>
  </si>
  <si>
    <t>ACH550-BCR-041A-6</t>
  </si>
  <si>
    <t>ACH550-BCR-052A-6</t>
  </si>
  <si>
    <t>ACH550-BCR-062A-6</t>
  </si>
  <si>
    <t>B1</t>
  </si>
  <si>
    <t>B2</t>
  </si>
  <si>
    <t>B3</t>
  </si>
  <si>
    <t>B4</t>
  </si>
  <si>
    <t>3AUA0000015967</t>
  </si>
  <si>
    <t>CABLE, RS-485, B1-B2-B3</t>
  </si>
  <si>
    <t>3AUA0000015070</t>
  </si>
  <si>
    <t>Cable, CAT5, patch, 90 straight, 1085mm</t>
  </si>
  <si>
    <t>3AUA0000004153</t>
  </si>
  <si>
    <t>Cable, Cat 5 patch, Straight, 10ft</t>
  </si>
  <si>
    <t>3AUA476001B24</t>
  </si>
  <si>
    <t>TRANSFORMER,CURRENT 200:5</t>
  </si>
  <si>
    <t>3AUA0000004443</t>
  </si>
  <si>
    <t>TRANSFORMER, CURRENT 300:5</t>
  </si>
  <si>
    <t>3AUA476001B25</t>
  </si>
  <si>
    <t>TRANSFORMER,CURRENT 500:5</t>
  </si>
  <si>
    <t>3AUA0000007043</t>
  </si>
  <si>
    <t>Terminal Block, A110 Contactor</t>
  </si>
  <si>
    <t>3AUA0000019979</t>
  </si>
  <si>
    <t>Assembly, RRAF</t>
  </si>
  <si>
    <t>RRAF Assemblies</t>
  </si>
  <si>
    <t>RRES Assemblies</t>
  </si>
  <si>
    <t>3AUA0000015046</t>
  </si>
  <si>
    <t>ASSEMBLY, RRES-01, 200:5,300:5 CT BURDEN</t>
  </si>
  <si>
    <t>3AUA0000015047</t>
  </si>
  <si>
    <t>ASSEMBLY, RRES-02, 500:5A CT BURDEN</t>
  </si>
  <si>
    <t>Transformer</t>
  </si>
  <si>
    <t>3AUA0000019997</t>
  </si>
  <si>
    <t>Transformer, 500VA, 380-500V/115V</t>
  </si>
  <si>
    <t>3AUA567999Z27</t>
  </si>
  <si>
    <t>Transformer Fuse,T DELAY,250V,5-6/10A</t>
  </si>
  <si>
    <t>3AUA0000019449</t>
  </si>
  <si>
    <t>3AUA0000019451</t>
  </si>
  <si>
    <t>3AUA0000019452</t>
  </si>
  <si>
    <t>3AUA0000019453</t>
  </si>
  <si>
    <t>3AUA0000019454</t>
  </si>
  <si>
    <t>3AUA0000019450</t>
  </si>
  <si>
    <t>3AUA0000004888</t>
  </si>
  <si>
    <t>CONTACTOR, 460A, 600V, 3P, 100-250VAC/DC</t>
  </si>
  <si>
    <t>3AUA0000004886</t>
  </si>
  <si>
    <t>CONTACTOR, 400A, 600V, 3P, 100-250VAC/DC</t>
  </si>
  <si>
    <t>3AUA0000019628</t>
  </si>
  <si>
    <t>Circuit Breaker, 150A, 25kA@480V, 3P</t>
  </si>
  <si>
    <t>3AUA0000019629</t>
  </si>
  <si>
    <t>Circuit Breaker, 250A, 25kA@480V, 3P</t>
  </si>
  <si>
    <t>3AUA0000019630</t>
  </si>
  <si>
    <t>Circuit Breaker, 400A, 25kA@480V, 3P</t>
  </si>
  <si>
    <t>3AUA0000108998</t>
  </si>
  <si>
    <t>CIRCUIT BREAKER, 600A, 480V,65KA</t>
  </si>
  <si>
    <t>Cable Lugs</t>
  </si>
  <si>
    <t>3AUA0000016637</t>
  </si>
  <si>
    <t>CABLE LUG, 14AWG-1/0, 100A</t>
  </si>
  <si>
    <t>3AUA0000009765</t>
  </si>
  <si>
    <t>CABLE LUG, 6AWG-350MCM, 250A, kit 3pcs,</t>
  </si>
  <si>
    <t>3AUA0000019795</t>
  </si>
  <si>
    <t>Cable Lug(2)4-500MCM-Kt3Pc-ATK300/2</t>
  </si>
  <si>
    <t>3AUA0000113702</t>
  </si>
  <si>
    <t>Cable Lug,T5(2)3/0-500Kcmil,630A,kit3pcs</t>
  </si>
  <si>
    <t>K6TH</t>
  </si>
  <si>
    <t>LUG KIT FOR S6, T6  500-250MCM 3L</t>
  </si>
  <si>
    <t>ATK185</t>
  </si>
  <si>
    <t>LUGS,A/F145-185,1W,4-300MCM/ATK185</t>
  </si>
  <si>
    <t>ATK300</t>
  </si>
  <si>
    <t>LUGS,A/F210-300,1W,4-400MCM/ATK300</t>
  </si>
  <si>
    <t>3AUA0000009766</t>
  </si>
  <si>
    <t>MECHANISM, CIRCUIT BREAKER T4</t>
  </si>
  <si>
    <t>3AUA0000109000</t>
  </si>
  <si>
    <t>MECHANISM, CIRCUIT BREAKER T6</t>
  </si>
  <si>
    <t>Rotary Mechanism</t>
  </si>
  <si>
    <t>OHB95J10</t>
  </si>
  <si>
    <t>Pistol Handle 10mmx95mm</t>
  </si>
  <si>
    <t>OHB175J10</t>
  </si>
  <si>
    <t>Piston Handle 175MM for 10MM shaft</t>
  </si>
  <si>
    <t>3AUA0000021156</t>
  </si>
  <si>
    <t>Shaft, B3 T4/T5</t>
  </si>
  <si>
    <t>3AUA0000018721</t>
  </si>
  <si>
    <t>SHAFT, 6MM X 120</t>
  </si>
  <si>
    <t>3AUA0000004460</t>
  </si>
  <si>
    <t>SHAFT, 6X6MM 130MM</t>
  </si>
  <si>
    <t>OXP10X225</t>
  </si>
  <si>
    <t>Shaft, 8.9inlong, for T4 circuit breaker</t>
  </si>
  <si>
    <t>3AUA567002A23</t>
  </si>
  <si>
    <t>FUSE,200A,690V,170M1370</t>
  </si>
  <si>
    <t>3AUA0000004429</t>
  </si>
  <si>
    <t>FUSE, 315A, 690V, 170M1372</t>
  </si>
  <si>
    <t>FUSE400A 600V Class T</t>
  </si>
  <si>
    <t>3AUA0000005225</t>
  </si>
  <si>
    <t>FUSE,600A,600V,Class T</t>
  </si>
  <si>
    <t>3AUA0000016618</t>
  </si>
  <si>
    <t>DISCONNECT SWITCH, 125A,600V,60HP@480V</t>
  </si>
  <si>
    <t>3AUA0000014378</t>
  </si>
  <si>
    <t>SWITCH, MOLDED CASE 225A 3P T3S-D</t>
  </si>
  <si>
    <t>3AUA0000019631</t>
  </si>
  <si>
    <t>Switch, Molded Case 400A,3P, T5H-D</t>
  </si>
  <si>
    <t>3AUA0000109909</t>
  </si>
  <si>
    <t>SWITCH, MOLDED CASE 800A 3P T6H-D</t>
  </si>
  <si>
    <t>3AXD50000050113</t>
  </si>
  <si>
    <t>CONTACTOR, AX150-30-11-84</t>
  </si>
  <si>
    <t>3AXD50000050114</t>
  </si>
  <si>
    <t>CONTACTOR, AX185-30-11-84</t>
  </si>
  <si>
    <t>3AXD50000050115</t>
  </si>
  <si>
    <t>CONTACTOR, AX205-30-11-84</t>
  </si>
  <si>
    <t>3AXD50000050116</t>
  </si>
  <si>
    <t>CONTACTOR, AF265-30-00-97</t>
  </si>
  <si>
    <t>3AXD50000050111</t>
  </si>
  <si>
    <t>CONTACTOR,AX95-30-11-84</t>
  </si>
  <si>
    <t>3AXD50000046151</t>
  </si>
  <si>
    <t>ASSEMBLY KIT,HCSA-1-1,KTK-15A</t>
  </si>
  <si>
    <t>3AXD50000049923</t>
  </si>
  <si>
    <t>ASSEMBLY KIT,XT3S 225 FIXED 3P 125A 35KA</t>
  </si>
  <si>
    <t>3AXD50000049924</t>
  </si>
  <si>
    <t>ASSEMBLY KIT,XT3S 225 FIXED 3P 225A 35KA</t>
  </si>
  <si>
    <t>3AXD50000050511</t>
  </si>
  <si>
    <t>FUSE,JJS-110,600V</t>
  </si>
  <si>
    <t>3AUA0000147989</t>
  </si>
  <si>
    <t>FUSE,150A,600VAC(T),VFAST ACTING</t>
  </si>
  <si>
    <t>3AUA0000147990</t>
  </si>
  <si>
    <t>FUSE,JJS-200,200A,600VAC(T),VFAST ACTING</t>
  </si>
  <si>
    <t>3AXD50000050513</t>
  </si>
  <si>
    <t>FUSE,JJS-250,600V</t>
  </si>
  <si>
    <t>3AXD50000050514</t>
  </si>
  <si>
    <t>FUSE,JJS-300,600V</t>
  </si>
  <si>
    <t>3AUA0000145948</t>
  </si>
  <si>
    <t>FUSE,350A,600VAC(T),VFAST,BLH</t>
  </si>
  <si>
    <t>3AUA0000142381</t>
  </si>
  <si>
    <t>FUSE,225A,600VAC(T)92X25,VFAST,BLH</t>
  </si>
  <si>
    <t>3AXD50000050512</t>
  </si>
  <si>
    <t>FUSE,JJS-175, 600V</t>
  </si>
  <si>
    <t>OXP10X148</t>
  </si>
  <si>
    <t>148mm Pistol Handle Shaft</t>
  </si>
  <si>
    <t>3AXD50000118397</t>
  </si>
  <si>
    <t>SHAFT, STEEL, 10MM X 10MM x 77MM</t>
  </si>
  <si>
    <t>OXP10X77</t>
  </si>
  <si>
    <t>CB SHAFT, 77MM</t>
  </si>
  <si>
    <t>DISCONNECT SWITCH OT30F3, 30A, 600V, 3P</t>
  </si>
  <si>
    <t>DISCONNECT SWITCH OT60F3, 60A, 600V, 3P</t>
  </si>
  <si>
    <t>DISCONNECT SWITCH, 100A,600V, 3P</t>
  </si>
  <si>
    <t>3AXD50000140640</t>
  </si>
  <si>
    <t>ASSEMBLY KIT,XT3D 225A FIXED 3P</t>
  </si>
  <si>
    <t>3AUA0000019627</t>
  </si>
  <si>
    <t>Disconnect Switch, 200A, 600V, 3P</t>
  </si>
  <si>
    <t>Classic</t>
  </si>
  <si>
    <t>ACH550-BCR Units built between 5/1/2018 and 8/1/2018 or s/n 21817xxxxx and 21831xxxxx</t>
  </si>
  <si>
    <t>Parts that can only be used in classic design</t>
  </si>
  <si>
    <t>Enclosure Fans</t>
  </si>
  <si>
    <t>3AUA0000139152</t>
  </si>
  <si>
    <t>ACH550 -BxR B1/2  Stirring Fan kit</t>
  </si>
  <si>
    <t>3AUA0000139153</t>
  </si>
  <si>
    <t>ACH550-BxR  B3/4 Stirring Fan Kit</t>
  </si>
  <si>
    <t>Options</t>
  </si>
  <si>
    <t>The yellow sections below are parts associated with certain plus code options.  Only select these parts if the plus codes are listed in the units type code. Please fill in the needed quantity in the "Requested Quantity" column.</t>
  </si>
  <si>
    <t>Option +B055, Nema 12 Enclosure</t>
  </si>
  <si>
    <t>Option +B058, Nema 3R Enclosure</t>
  </si>
  <si>
    <t>3AUA0000003983</t>
  </si>
  <si>
    <t>GASKET, ACX550 panel holder</t>
  </si>
  <si>
    <t>3AUA0000014905</t>
  </si>
  <si>
    <t>ASSEMBLY, BEZEL TYPE 12</t>
  </si>
  <si>
    <t>3AUA0000139154</t>
  </si>
  <si>
    <t>ACH550-BxR +B058 Stirring Fan Kit</t>
  </si>
  <si>
    <t>3AUA0000047523</t>
  </si>
  <si>
    <t>Heater, 50W 120V</t>
  </si>
  <si>
    <t>3AUA0000048829</t>
  </si>
  <si>
    <t>Assembly, RHTR</t>
  </si>
  <si>
    <t>ACH550-BCR Units built prior to 5/1/2018 or &lt; s/n 21817xxxxx
(Classic Design)</t>
  </si>
  <si>
    <t>ACH550-BCR Units built after 8/1/2018 or &gt; s/n 21831xxxxx
(New Design)</t>
  </si>
  <si>
    <t>Contactor, 3P, 600V, 11A/25A, A12-30-10-84</t>
  </si>
  <si>
    <t>Contactor, 3P, 600V, 28A/40A, A26-30-10-84</t>
  </si>
  <si>
    <t>Contactor, 3P, 600V, 80A/105A, A75-30-00-84</t>
  </si>
  <si>
    <t>Contactor, 95A/125A, 600V, 3P, 115VAC, A95-30-00-84</t>
  </si>
  <si>
    <t>Contactor, 110A/140A, 600V, 3P, 115VAC, A110-30-00-84</t>
  </si>
  <si>
    <t>Contactor, 130A/230A, 600V, 3P, 115VAC, A145-30-00-84</t>
  </si>
  <si>
    <t>Contactor, 156A/250A, 600V, 3P, 115VAC, A185-30-00-84</t>
  </si>
  <si>
    <t>Contactor, 192A/300A, 600V, 3P, 115VAC, A210-30-00-84</t>
  </si>
  <si>
    <t>Contactor, 248A/350A, 600V, 3P, 115VAC, A260-30-00-84</t>
  </si>
  <si>
    <t>CONTACTOR, 460A, 600V, 3P, 100-250VAC/DC, AF460-30-11-70</t>
  </si>
  <si>
    <t>Contactor, 3P, 600V, 9A/21A, A9-30-10-84</t>
  </si>
  <si>
    <t>Contactor, 3P, 600V, 34A/50A, A30-30-10-84</t>
  </si>
  <si>
    <t>Contactor, 3P, 600V, 45A/80A, A50-30-00-84</t>
  </si>
  <si>
    <t>CONTACTOR, 400A, 600V, 3P, 100-250VAC/DC, AF400-30-11-70</t>
  </si>
  <si>
    <t>FUSE, 60A, 600V, CLASS T, REJECTION, JJS-60</t>
  </si>
  <si>
    <t>FUSE400A 600V Class , JJS-400</t>
  </si>
  <si>
    <t>FUSE,600A,600V,Class T, JJS-600</t>
  </si>
  <si>
    <t>FUSE,40A,600VAC(T),VFAST ACTING, JJS-40</t>
  </si>
  <si>
    <t>FUSE,50A,600VAC(T),VFAST ACTING, JJS-50</t>
  </si>
  <si>
    <t xml:space="preserve"> DRVSRV-PNPP14U-EN Rev K</t>
  </si>
  <si>
    <t>ACH550-BCR Recommended  Spares</t>
  </si>
  <si>
    <t>3AUA0000145952</t>
  </si>
  <si>
    <t>PISTOL HANDLE, 95mm, OHB95J10</t>
  </si>
  <si>
    <t>ACX550-SP-Encl+SP630/1 Control-Bypass (RBCU)</t>
  </si>
  <si>
    <r>
      <t xml:space="preserve">2) </t>
    </r>
    <r>
      <rPr>
        <b/>
        <sz val="10"/>
        <rFont val="Arial"/>
        <family val="2"/>
      </rPr>
      <t>ACH550-BCR</t>
    </r>
    <r>
      <rPr>
        <i/>
        <sz val="10"/>
        <rFont val="Arial"/>
        <family val="2"/>
      </rPr>
      <t xml:space="preserve"> </t>
    </r>
    <r>
      <rPr>
        <sz val="10"/>
        <rFont val="Arial"/>
        <family val="2"/>
      </rPr>
      <t>Spares: The new drive spares matrix and drive quantity input</t>
    </r>
  </si>
  <si>
    <r>
      <t xml:space="preserve">1) Select the </t>
    </r>
    <r>
      <rPr>
        <b/>
        <sz val="10"/>
        <rFont val="Arial"/>
        <family val="2"/>
      </rPr>
      <t>ACH550-BCR</t>
    </r>
    <r>
      <rPr>
        <sz val="10"/>
        <rFont val="Arial"/>
        <family val="2"/>
      </rPr>
      <t xml:space="preserve"> Spares worksheet.</t>
    </r>
  </si>
  <si>
    <r>
      <t xml:space="preserve">2) The macro retains your original </t>
    </r>
    <r>
      <rPr>
        <b/>
        <sz val="10"/>
        <rFont val="Arial"/>
        <family val="2"/>
      </rPr>
      <t>ACH550-BCR</t>
    </r>
    <r>
      <rPr>
        <sz val="10"/>
        <rFont val="Arial"/>
        <family val="2"/>
      </rPr>
      <t xml:space="preserve"> Spares</t>
    </r>
    <r>
      <rPr>
        <sz val="10"/>
        <color indexed="8"/>
        <rFont val="Arial"/>
        <family val="2"/>
      </rPr>
      <t xml:space="preserve"> worksheet so you can make multiple proposal revisions.</t>
    </r>
  </si>
  <si>
    <r>
      <t xml:space="preserve">5) The Rnnnn worksheet will not respond to changes in drive quantities - change quantities in </t>
    </r>
    <r>
      <rPr>
        <b/>
        <sz val="10"/>
        <rFont val="Arial"/>
        <family val="2"/>
      </rPr>
      <t>ACH550-BCR</t>
    </r>
    <r>
      <rPr>
        <sz val="10"/>
        <rFont val="Arial"/>
        <family val="2"/>
      </rPr>
      <t xml:space="preserve"> Spares</t>
    </r>
    <r>
      <rPr>
        <sz val="10"/>
        <color indexed="8"/>
        <rFont val="Arial"/>
        <family val="2"/>
      </rPr>
      <t xml:space="preserve"> worksheet and rerun macro.</t>
    </r>
  </si>
  <si>
    <r>
      <t xml:space="preserve">4) An item in </t>
    </r>
    <r>
      <rPr>
        <b/>
        <sz val="10"/>
        <rFont val="Arial"/>
        <family val="2"/>
      </rPr>
      <t>ACH550-BCR</t>
    </r>
    <r>
      <rPr>
        <sz val="10"/>
        <rFont val="Arial"/>
        <family val="2"/>
      </rPr>
      <t xml:space="preserve"> Spares</t>
    </r>
    <r>
      <rPr>
        <b/>
        <sz val="10"/>
        <color indexed="62"/>
        <rFont val="Arial"/>
        <family val="2"/>
      </rPr>
      <t xml:space="preserve"> </t>
    </r>
    <r>
      <rPr>
        <sz val="10"/>
        <rFont val="Arial"/>
        <family val="2"/>
      </rPr>
      <t>worksheet</t>
    </r>
    <r>
      <rPr>
        <sz val="10"/>
        <color indexed="8"/>
        <rFont val="Arial"/>
        <family val="2"/>
      </rPr>
      <t xml:space="preserve"> will not appear in the Rnnnn worksheet if "Requested Quantity" = 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</si>
</sst>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7" formatCode="&quot;$&quot;#,##0.00_);\(&quot;$&quot;#,##0.00\)"/>
    <numFmt numFmtId="164" formatCode="&quot;$&quot;#,##0.00"/>
    <numFmt numFmtId="165" formatCode="mmmm\ d\,\ yyyy"/>
  </numFmts>
  <fonts count="32" x14ac:knownFonts="1">
    <font>
      <sz val="10"/>
      <name val="Arial"/>
    </font>
    <font>
      <sz val="10"/>
      <name val="Arial"/>
      <family val="2"/>
    </font>
    <font>
      <sz val="8"/>
      <name val="Arial"/>
      <family val="2"/>
    </font>
    <font>
      <sz val="10"/>
      <name val="MS Sans Serif"/>
      <family val="2"/>
    </font>
    <font>
      <b/>
      <sz val="13.5"/>
      <name val="MS Sans Serif"/>
      <family val="2"/>
    </font>
    <font>
      <sz val="13.5"/>
      <name val="Arial"/>
      <family val="2"/>
    </font>
    <font>
      <b/>
      <sz val="8"/>
      <color indexed="81"/>
      <name val="Tahoma"/>
      <family val="2"/>
    </font>
    <font>
      <sz val="8"/>
      <color indexed="8"/>
      <name val="Arial"/>
      <family val="2"/>
    </font>
    <font>
      <b/>
      <sz val="18"/>
      <name val="Arial"/>
      <family val="2"/>
    </font>
    <font>
      <sz val="10"/>
      <name val="Arial"/>
      <family val="2"/>
    </font>
    <font>
      <b/>
      <sz val="12"/>
      <name val="Arial"/>
      <family val="2"/>
    </font>
    <font>
      <b/>
      <sz val="8"/>
      <name val="Arial"/>
      <family val="2"/>
    </font>
    <font>
      <b/>
      <sz val="10"/>
      <name val="Arial"/>
      <family val="2"/>
    </font>
    <font>
      <sz val="10"/>
      <color indexed="8"/>
      <name val="Arial"/>
      <family val="2"/>
    </font>
    <font>
      <b/>
      <sz val="16"/>
      <name val="Arial"/>
      <family val="2"/>
    </font>
    <font>
      <b/>
      <sz val="8"/>
      <color indexed="8"/>
      <name val="Arial"/>
      <family val="2"/>
    </font>
    <font>
      <b/>
      <i/>
      <sz val="10"/>
      <name val="Arial"/>
      <family val="2"/>
    </font>
    <font>
      <sz val="10"/>
      <color indexed="12"/>
      <name val="Arial"/>
      <family val="2"/>
    </font>
    <font>
      <b/>
      <sz val="9"/>
      <name val="Arial"/>
      <family val="2"/>
    </font>
    <font>
      <sz val="8"/>
      <name val="Helv"/>
    </font>
    <font>
      <sz val="9"/>
      <color indexed="81"/>
      <name val="Tahoma"/>
      <family val="2"/>
    </font>
    <font>
      <b/>
      <sz val="9"/>
      <color indexed="81"/>
      <name val="Tahoma"/>
      <family val="2"/>
    </font>
    <font>
      <b/>
      <sz val="10"/>
      <color indexed="62"/>
      <name val="Arial"/>
      <family val="2"/>
    </font>
    <font>
      <sz val="10"/>
      <color theme="1"/>
      <name val="Arial"/>
      <family val="2"/>
    </font>
    <font>
      <b/>
      <sz val="8"/>
      <name val="Helv"/>
    </font>
    <font>
      <b/>
      <sz val="14"/>
      <color indexed="8"/>
      <name val="Arial"/>
      <family val="2"/>
    </font>
    <font>
      <sz val="14"/>
      <name val="Arial"/>
      <family val="2"/>
    </font>
    <font>
      <b/>
      <sz val="11"/>
      <name val="Arial"/>
      <family val="2"/>
    </font>
    <font>
      <b/>
      <sz val="11"/>
      <color indexed="8"/>
      <name val="Arial"/>
      <family val="2"/>
    </font>
    <font>
      <b/>
      <sz val="12"/>
      <color indexed="8"/>
      <name val="Arial"/>
      <family val="2"/>
    </font>
    <font>
      <sz val="9"/>
      <name val="Arial monospaced for SAP"/>
      <family val="3"/>
    </font>
    <font>
      <i/>
      <sz val="10"/>
      <name val="Arial"/>
      <family val="2"/>
    </font>
  </fonts>
  <fills count="13">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C000"/>
        <bgColor indexed="64"/>
      </patternFill>
    </fill>
  </fills>
  <borders count="74">
    <border>
      <left/>
      <right/>
      <top/>
      <bottom/>
      <diagonal/>
    </border>
    <border>
      <left/>
      <right/>
      <top/>
      <bottom style="thin">
        <color indexed="64"/>
      </bottom>
      <diagonal/>
    </border>
    <border>
      <left style="thick">
        <color indexed="64"/>
      </left>
      <right style="hair">
        <color indexed="64"/>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ck">
        <color indexed="64"/>
      </left>
      <right style="hair">
        <color indexed="64"/>
      </right>
      <top/>
      <bottom style="hair">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ck">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thin">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23" fillId="0" borderId="0"/>
    <xf numFmtId="0" fontId="23" fillId="0" borderId="0"/>
    <xf numFmtId="0" fontId="3" fillId="0" borderId="0"/>
    <xf numFmtId="0" fontId="1" fillId="0" borderId="0"/>
    <xf numFmtId="0" fontId="1" fillId="0" borderId="0"/>
  </cellStyleXfs>
  <cellXfs count="220">
    <xf numFmtId="0" fontId="0" fillId="0" borderId="0" xfId="0"/>
    <xf numFmtId="0" fontId="1" fillId="0" borderId="0" xfId="5" applyProtection="1"/>
    <xf numFmtId="0" fontId="1" fillId="0" borderId="0" xfId="5" applyAlignment="1" applyProtection="1">
      <alignment horizontal="center"/>
    </xf>
    <xf numFmtId="0" fontId="1" fillId="0" borderId="0" xfId="5" quotePrefix="1" applyAlignment="1" applyProtection="1">
      <alignment horizontal="left"/>
    </xf>
    <xf numFmtId="0" fontId="1" fillId="2" borderId="0" xfId="5" applyFill="1" applyAlignment="1" applyProtection="1">
      <alignment horizontal="center"/>
    </xf>
    <xf numFmtId="0" fontId="1" fillId="2" borderId="0" xfId="5" quotePrefix="1" applyFill="1" applyAlignment="1" applyProtection="1">
      <alignment horizontal="center"/>
    </xf>
    <xf numFmtId="0" fontId="1" fillId="0" borderId="1" xfId="5" quotePrefix="1" applyBorder="1" applyAlignment="1" applyProtection="1">
      <alignment horizontal="left"/>
    </xf>
    <xf numFmtId="0" fontId="1" fillId="0" borderId="1" xfId="5" applyBorder="1" applyAlignment="1" applyProtection="1">
      <alignment horizontal="center" wrapText="1"/>
    </xf>
    <xf numFmtId="0" fontId="1" fillId="0" borderId="1" xfId="5" quotePrefix="1" applyBorder="1" applyAlignment="1" applyProtection="1">
      <alignment horizontal="center" wrapText="1"/>
    </xf>
    <xf numFmtId="0" fontId="2" fillId="0" borderId="0" xfId="0" applyFont="1" applyProtection="1"/>
    <xf numFmtId="0" fontId="9" fillId="0" borderId="0" xfId="0" applyFont="1" applyProtection="1"/>
    <xf numFmtId="0" fontId="0" fillId="0" borderId="0" xfId="0" applyProtection="1"/>
    <xf numFmtId="0" fontId="2" fillId="0" borderId="0" xfId="0" quotePrefix="1" applyFont="1" applyAlignment="1" applyProtection="1">
      <alignment horizontal="left" vertical="top"/>
    </xf>
    <xf numFmtId="49" fontId="2" fillId="0" borderId="2" xfId="0" applyNumberFormat="1" applyFont="1" applyBorder="1" applyAlignment="1" applyProtection="1">
      <alignment horizontal="left"/>
    </xf>
    <xf numFmtId="0" fontId="2" fillId="0" borderId="3" xfId="0" applyFont="1" applyBorder="1" applyProtection="1"/>
    <xf numFmtId="49" fontId="0" fillId="0" borderId="4" xfId="0" applyNumberFormat="1" applyBorder="1" applyAlignment="1">
      <alignment horizontal="right" vertical="center"/>
    </xf>
    <xf numFmtId="0" fontId="0" fillId="3" borderId="4" xfId="0" applyNumberFormat="1" applyFill="1" applyBorder="1" applyAlignment="1" applyProtection="1">
      <alignment horizontal="center" vertical="center" wrapText="1"/>
      <protection locked="0"/>
    </xf>
    <xf numFmtId="165" fontId="0" fillId="3" borderId="4" xfId="0" applyNumberFormat="1" applyFill="1" applyBorder="1" applyAlignment="1" applyProtection="1">
      <alignment horizontal="center" vertical="center" wrapText="1"/>
      <protection locked="0"/>
    </xf>
    <xf numFmtId="49" fontId="0" fillId="0" borderId="4" xfId="0" applyNumberFormat="1" applyBorder="1" applyAlignment="1" applyProtection="1">
      <alignment horizontal="right" vertical="center"/>
    </xf>
    <xf numFmtId="49" fontId="0" fillId="0" borderId="4" xfId="0" quotePrefix="1" applyNumberFormat="1" applyBorder="1" applyAlignment="1" applyProtection="1">
      <alignment horizontal="right" vertical="center"/>
    </xf>
    <xf numFmtId="0" fontId="14" fillId="0" borderId="0" xfId="0" applyFont="1" applyBorder="1" applyAlignment="1">
      <alignment vertical="center"/>
    </xf>
    <xf numFmtId="0" fontId="0" fillId="0" borderId="0" xfId="0" applyBorder="1" applyAlignment="1">
      <alignment vertical="center"/>
    </xf>
    <xf numFmtId="0" fontId="0" fillId="0" borderId="0" xfId="0" applyBorder="1"/>
    <xf numFmtId="0" fontId="0" fillId="0" borderId="0" xfId="0" applyBorder="1" applyAlignment="1">
      <alignment wrapText="1"/>
    </xf>
    <xf numFmtId="0" fontId="0" fillId="0" borderId="0" xfId="0" applyFill="1" applyBorder="1" applyAlignment="1">
      <alignment horizontal="left" wrapText="1" indent="1"/>
    </xf>
    <xf numFmtId="0" fontId="12" fillId="0" borderId="0" xfId="0" applyFont="1" applyFill="1" applyBorder="1" applyAlignment="1">
      <alignment horizontal="left" wrapText="1"/>
    </xf>
    <xf numFmtId="1" fontId="11" fillId="3" borderId="5" xfId="0" applyNumberFormat="1" applyFont="1" applyFill="1" applyBorder="1" applyAlignment="1" applyProtection="1">
      <alignment horizontal="center" vertical="center"/>
      <protection locked="0"/>
    </xf>
    <xf numFmtId="0" fontId="0" fillId="0" borderId="0" xfId="0" applyProtection="1">
      <protection locked="0"/>
    </xf>
    <xf numFmtId="0" fontId="2" fillId="0" borderId="8" xfId="0" applyFont="1" applyBorder="1" applyAlignment="1" applyProtection="1">
      <alignment horizontal="left" vertical="center" wrapText="1"/>
    </xf>
    <xf numFmtId="1" fontId="2" fillId="0" borderId="9" xfId="0" applyNumberFormat="1" applyFont="1" applyFill="1" applyBorder="1" applyAlignment="1" applyProtection="1">
      <alignment horizontal="center" vertical="center" wrapText="1"/>
    </xf>
    <xf numFmtId="49" fontId="2" fillId="4" borderId="7" xfId="0" applyNumberFormat="1" applyFont="1" applyFill="1" applyBorder="1" applyAlignment="1" applyProtection="1">
      <alignment horizontal="center" vertical="center"/>
    </xf>
    <xf numFmtId="0" fontId="2" fillId="0" borderId="10" xfId="0" applyFont="1" applyFill="1" applyBorder="1" applyAlignment="1" applyProtection="1">
      <alignment horizontal="left"/>
    </xf>
    <xf numFmtId="0" fontId="0" fillId="0" borderId="0" xfId="0" applyFill="1" applyProtection="1">
      <protection locked="0"/>
    </xf>
    <xf numFmtId="49" fontId="2" fillId="0" borderId="7" xfId="0" applyNumberFormat="1" applyFont="1" applyFill="1" applyBorder="1" applyAlignment="1" applyProtection="1">
      <alignment horizontal="center" vertical="center"/>
    </xf>
    <xf numFmtId="0" fontId="1" fillId="0" borderId="0" xfId="0" applyFont="1" applyFill="1" applyBorder="1" applyAlignment="1">
      <alignment horizontal="left" wrapText="1" indent="1"/>
    </xf>
    <xf numFmtId="0" fontId="1" fillId="0" borderId="0" xfId="5" applyProtection="1">
      <protection locked="0"/>
    </xf>
    <xf numFmtId="0" fontId="1" fillId="0" borderId="0" xfId="5" applyAlignment="1" applyProtection="1">
      <alignment horizontal="center"/>
      <protection locked="0"/>
    </xf>
    <xf numFmtId="164" fontId="0" fillId="0" borderId="0" xfId="0" applyNumberFormat="1" applyProtection="1">
      <protection locked="0"/>
    </xf>
    <xf numFmtId="0" fontId="7" fillId="0" borderId="9" xfId="0" applyFont="1" applyFill="1" applyBorder="1" applyAlignment="1" applyProtection="1">
      <alignment horizontal="center"/>
    </xf>
    <xf numFmtId="49" fontId="2" fillId="0" borderId="11" xfId="0" applyNumberFormat="1" applyFont="1" applyBorder="1" applyAlignment="1" applyProtection="1">
      <alignment horizontal="right" vertical="center"/>
    </xf>
    <xf numFmtId="0" fontId="2" fillId="0" borderId="12" xfId="0" applyFont="1" applyBorder="1" applyAlignment="1" applyProtection="1">
      <alignment vertical="center"/>
    </xf>
    <xf numFmtId="0" fontId="2" fillId="0" borderId="13" xfId="0" applyFont="1" applyBorder="1" applyProtection="1"/>
    <xf numFmtId="5" fontId="11" fillId="0" borderId="14" xfId="3" applyNumberFormat="1" applyFont="1" applyBorder="1" applyAlignment="1" applyProtection="1">
      <alignment horizontal="center" textRotation="90" wrapText="1"/>
    </xf>
    <xf numFmtId="5" fontId="11" fillId="0" borderId="15" xfId="3" applyNumberFormat="1" applyFont="1" applyBorder="1" applyAlignment="1" applyProtection="1">
      <alignment horizontal="center" textRotation="90" wrapText="1"/>
    </xf>
    <xf numFmtId="5" fontId="11" fillId="0" borderId="16" xfId="3" applyNumberFormat="1" applyFont="1" applyBorder="1" applyAlignment="1" applyProtection="1">
      <alignment horizontal="center" textRotation="90" wrapText="1"/>
    </xf>
    <xf numFmtId="0" fontId="2" fillId="0" borderId="17" xfId="3" applyFont="1" applyBorder="1" applyAlignment="1" applyProtection="1">
      <alignment horizontal="center" vertical="center"/>
    </xf>
    <xf numFmtId="0" fontId="2" fillId="0" borderId="18" xfId="3" applyFont="1" applyBorder="1" applyAlignment="1" applyProtection="1">
      <alignment horizontal="center" vertical="center"/>
    </xf>
    <xf numFmtId="0" fontId="2" fillId="0" borderId="19" xfId="3" applyFont="1" applyBorder="1" applyAlignment="1" applyProtection="1">
      <alignment horizontal="center" vertical="center"/>
    </xf>
    <xf numFmtId="0" fontId="2" fillId="0" borderId="13" xfId="0" applyFont="1" applyBorder="1" applyAlignment="1" applyProtection="1">
      <alignment wrapText="1"/>
    </xf>
    <xf numFmtId="5" fontId="11" fillId="0" borderId="20" xfId="3" applyNumberFormat="1" applyFont="1" applyBorder="1" applyAlignment="1" applyProtection="1">
      <alignment horizontal="center" textRotation="90" wrapText="1"/>
    </xf>
    <xf numFmtId="5" fontId="11" fillId="0" borderId="21" xfId="3" applyNumberFormat="1" applyFont="1" applyBorder="1" applyAlignment="1" applyProtection="1">
      <alignment horizontal="center" textRotation="90" wrapText="1"/>
    </xf>
    <xf numFmtId="5" fontId="11" fillId="0" borderId="22" xfId="3" applyNumberFormat="1" applyFont="1" applyBorder="1" applyAlignment="1" applyProtection="1">
      <alignment horizontal="center" textRotation="90" wrapText="1"/>
    </xf>
    <xf numFmtId="49" fontId="11" fillId="0" borderId="23" xfId="0" applyNumberFormat="1" applyFont="1" applyBorder="1" applyAlignment="1" applyProtection="1">
      <alignment horizontal="center" vertical="center"/>
    </xf>
    <xf numFmtId="0" fontId="2" fillId="0" borderId="24" xfId="0" quotePrefix="1" applyFont="1" applyBorder="1" applyAlignment="1" applyProtection="1">
      <alignment horizontal="right" vertical="center"/>
    </xf>
    <xf numFmtId="0" fontId="2" fillId="0" borderId="13" xfId="0" applyFont="1" applyBorder="1" applyAlignment="1" applyProtection="1">
      <alignment horizontal="right"/>
    </xf>
    <xf numFmtId="0" fontId="2" fillId="0" borderId="25" xfId="0" applyFont="1" applyBorder="1" applyProtection="1"/>
    <xf numFmtId="0" fontId="2" fillId="0" borderId="26" xfId="3" applyFont="1" applyBorder="1" applyAlignment="1" applyProtection="1">
      <alignment horizontal="center" vertical="center"/>
    </xf>
    <xf numFmtId="0" fontId="11" fillId="3" borderId="27" xfId="3" applyFont="1" applyFill="1" applyBorder="1" applyAlignment="1" applyProtection="1">
      <alignment horizontal="center" vertical="center"/>
      <protection locked="0"/>
    </xf>
    <xf numFmtId="0" fontId="2" fillId="0" borderId="28" xfId="3" applyFont="1" applyBorder="1" applyAlignment="1" applyProtection="1">
      <alignment horizontal="center" vertical="center"/>
    </xf>
    <xf numFmtId="0" fontId="2" fillId="0" borderId="27" xfId="3" applyFont="1" applyBorder="1" applyAlignment="1" applyProtection="1">
      <alignment horizontal="center" vertical="center"/>
    </xf>
    <xf numFmtId="5" fontId="2" fillId="0" borderId="27" xfId="3" applyNumberFormat="1" applyFont="1" applyBorder="1" applyAlignment="1" applyProtection="1">
      <alignment horizontal="right" vertical="top"/>
    </xf>
    <xf numFmtId="5" fontId="2" fillId="0" borderId="29" xfId="3" applyNumberFormat="1" applyFont="1" applyBorder="1" applyAlignment="1" applyProtection="1">
      <alignment horizontal="right"/>
    </xf>
    <xf numFmtId="49" fontId="2" fillId="0" borderId="30" xfId="0" applyNumberFormat="1" applyFont="1" applyBorder="1" applyProtection="1"/>
    <xf numFmtId="0" fontId="2" fillId="0" borderId="31" xfId="0" applyFont="1" applyBorder="1" applyProtection="1"/>
    <xf numFmtId="0" fontId="2" fillId="0" borderId="32" xfId="0" applyFont="1" applyBorder="1" applyAlignment="1" applyProtection="1">
      <alignment horizontal="center" vertical="center"/>
    </xf>
    <xf numFmtId="0" fontId="2" fillId="0" borderId="32" xfId="0" applyFont="1" applyBorder="1" applyProtection="1"/>
    <xf numFmtId="0" fontId="2" fillId="0" borderId="33" xfId="0" applyFont="1" applyBorder="1" applyProtection="1"/>
    <xf numFmtId="0" fontId="2" fillId="0" borderId="34" xfId="0" applyFont="1" applyBorder="1" applyProtection="1"/>
    <xf numFmtId="0" fontId="7" fillId="0" borderId="20" xfId="3" applyFont="1" applyBorder="1" applyAlignment="1" applyProtection="1">
      <alignment horizontal="center" vertical="center"/>
    </xf>
    <xf numFmtId="0" fontId="7" fillId="0" borderId="21" xfId="3" applyFont="1" applyBorder="1" applyAlignment="1" applyProtection="1">
      <alignment horizontal="center" vertical="center"/>
    </xf>
    <xf numFmtId="0" fontId="7" fillId="3" borderId="21" xfId="3" applyFont="1" applyFill="1" applyBorder="1" applyAlignment="1" applyProtection="1">
      <alignment horizontal="center" vertical="center"/>
      <protection locked="0"/>
    </xf>
    <xf numFmtId="7" fontId="7" fillId="0" borderId="21" xfId="3" applyNumberFormat="1" applyFont="1" applyBorder="1" applyAlignment="1" applyProtection="1">
      <alignment horizontal="right"/>
    </xf>
    <xf numFmtId="7" fontId="7" fillId="0" borderId="22" xfId="3" applyNumberFormat="1" applyFont="1" applyBorder="1" applyAlignment="1" applyProtection="1">
      <alignment horizontal="right"/>
    </xf>
    <xf numFmtId="0" fontId="2" fillId="0" borderId="9" xfId="4" applyFont="1" applyFill="1" applyBorder="1" applyAlignment="1" applyProtection="1">
      <alignment horizontal="center"/>
    </xf>
    <xf numFmtId="0" fontId="2" fillId="0" borderId="35" xfId="0" applyFont="1" applyBorder="1" applyProtection="1"/>
    <xf numFmtId="49" fontId="15" fillId="0" borderId="36" xfId="0" quotePrefix="1" applyNumberFormat="1" applyFont="1" applyBorder="1" applyAlignment="1" applyProtection="1">
      <alignment horizontal="left" wrapText="1"/>
    </xf>
    <xf numFmtId="0" fontId="7" fillId="0" borderId="34" xfId="0" applyFont="1" applyBorder="1" applyProtection="1"/>
    <xf numFmtId="0" fontId="2" fillId="0" borderId="0" xfId="0" applyFont="1" applyBorder="1" applyProtection="1"/>
    <xf numFmtId="0" fontId="7" fillId="0" borderId="37" xfId="0" applyFont="1" applyBorder="1" applyProtection="1"/>
    <xf numFmtId="0" fontId="15" fillId="0" borderId="38" xfId="0" applyFont="1" applyBorder="1" applyAlignment="1" applyProtection="1">
      <alignment horizontal="right"/>
    </xf>
    <xf numFmtId="7" fontId="15" fillId="0" borderId="39" xfId="0" applyNumberFormat="1" applyFont="1" applyBorder="1" applyProtection="1"/>
    <xf numFmtId="49" fontId="7" fillId="0" borderId="40" xfId="0" applyNumberFormat="1" applyFont="1" applyBorder="1" applyAlignment="1" applyProtection="1">
      <alignment vertical="top"/>
    </xf>
    <xf numFmtId="0" fontId="7" fillId="0" borderId="0" xfId="0" applyFont="1" applyBorder="1" applyAlignment="1" applyProtection="1">
      <alignment horizontal="left" vertical="top" wrapText="1"/>
    </xf>
    <xf numFmtId="0" fontId="7" fillId="0" borderId="41" xfId="0" applyFont="1" applyBorder="1" applyAlignment="1" applyProtection="1">
      <alignment horizontal="left" vertical="top" wrapText="1"/>
    </xf>
    <xf numFmtId="49" fontId="2" fillId="0" borderId="42" xfId="0" applyNumberFormat="1" applyFont="1" applyBorder="1" applyAlignment="1" applyProtection="1">
      <alignment horizontal="left" vertical="top" wrapText="1"/>
    </xf>
    <xf numFmtId="0" fontId="2" fillId="0" borderId="43"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0" xfId="0" applyFont="1" applyAlignment="1" applyProtection="1">
      <alignment horizontal="center"/>
    </xf>
    <xf numFmtId="0" fontId="2" fillId="0" borderId="11" xfId="0" applyFont="1" applyBorder="1" applyAlignment="1" applyProtection="1">
      <alignment horizontal="center"/>
    </xf>
    <xf numFmtId="0" fontId="2" fillId="0" borderId="40" xfId="0" applyFont="1" applyBorder="1" applyAlignment="1" applyProtection="1">
      <alignment horizontal="center"/>
    </xf>
    <xf numFmtId="0" fontId="2" fillId="0" borderId="40" xfId="0" quotePrefix="1" applyFont="1" applyBorder="1" applyAlignment="1" applyProtection="1">
      <alignment horizontal="center" vertical="center" textRotation="90"/>
    </xf>
    <xf numFmtId="0" fontId="2" fillId="0" borderId="40" xfId="0" applyFont="1" applyBorder="1" applyAlignment="1" applyProtection="1">
      <alignment horizontal="center" vertical="center"/>
    </xf>
    <xf numFmtId="0" fontId="0" fillId="0" borderId="40" xfId="0" applyBorder="1" applyAlignment="1" applyProtection="1">
      <alignment horizontal="center"/>
    </xf>
    <xf numFmtId="0" fontId="7" fillId="0" borderId="40" xfId="0" applyFont="1" applyBorder="1" applyAlignment="1" applyProtection="1">
      <alignment horizontal="center"/>
    </xf>
    <xf numFmtId="0" fontId="2" fillId="0" borderId="45" xfId="0" applyFont="1" applyBorder="1" applyAlignment="1" applyProtection="1">
      <alignment horizontal="center" vertical="center" wrapText="1"/>
    </xf>
    <xf numFmtId="0" fontId="13" fillId="0" borderId="40" xfId="0" applyFont="1" applyBorder="1" applyAlignment="1" applyProtection="1">
      <alignment horizontal="center"/>
    </xf>
    <xf numFmtId="0" fontId="13" fillId="0" borderId="42" xfId="0" applyFont="1" applyBorder="1" applyAlignment="1" applyProtection="1">
      <alignment horizontal="center" vertical="top" wrapText="1"/>
    </xf>
    <xf numFmtId="0" fontId="2" fillId="4" borderId="7"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49" fontId="8" fillId="0" borderId="0" xfId="0" applyNumberFormat="1" applyFont="1" applyAlignment="1" applyProtection="1">
      <alignment horizontal="center" vertical="top" wrapText="1"/>
    </xf>
    <xf numFmtId="0" fontId="2" fillId="0" borderId="46" xfId="0" applyFont="1" applyBorder="1" applyAlignment="1" applyProtection="1">
      <alignment horizontal="center" vertical="center"/>
    </xf>
    <xf numFmtId="0" fontId="2" fillId="0" borderId="13" xfId="0" applyFont="1" applyBorder="1" applyAlignment="1" applyProtection="1">
      <alignment horizontal="center"/>
    </xf>
    <xf numFmtId="0" fontId="2" fillId="0" borderId="47" xfId="0" applyFont="1" applyBorder="1" applyAlignment="1" applyProtection="1">
      <alignment horizontal="center"/>
    </xf>
    <xf numFmtId="0" fontId="2" fillId="0" borderId="1" xfId="0" applyFont="1" applyBorder="1" applyAlignment="1" applyProtection="1">
      <alignment horizontal="center" vertical="center"/>
    </xf>
    <xf numFmtId="0" fontId="7" fillId="0" borderId="34" xfId="0" applyFont="1" applyBorder="1" applyAlignment="1" applyProtection="1">
      <alignment horizontal="center"/>
    </xf>
    <xf numFmtId="0" fontId="7" fillId="0" borderId="0" xfId="0" applyFont="1" applyBorder="1" applyAlignment="1" applyProtection="1">
      <alignment horizontal="center" vertical="top" wrapText="1"/>
    </xf>
    <xf numFmtId="0" fontId="2" fillId="0" borderId="43" xfId="0" applyFont="1" applyBorder="1" applyAlignment="1" applyProtection="1">
      <alignment horizontal="center" vertical="top" wrapText="1"/>
    </xf>
    <xf numFmtId="0" fontId="0" fillId="0" borderId="0" xfId="0" applyAlignment="1" applyProtection="1">
      <alignment horizontal="center"/>
      <protection locked="0"/>
    </xf>
    <xf numFmtId="0" fontId="2" fillId="0" borderId="45" xfId="0" applyFont="1" applyFill="1" applyBorder="1" applyAlignment="1" applyProtection="1">
      <alignment horizontal="center" vertical="center" wrapText="1"/>
    </xf>
    <xf numFmtId="0" fontId="2" fillId="0" borderId="35" xfId="0" applyFont="1" applyFill="1" applyBorder="1" applyProtection="1"/>
    <xf numFmtId="0" fontId="2"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12" fillId="0" borderId="0" xfId="0" applyFont="1" applyFill="1" applyBorder="1" applyAlignment="1">
      <alignment wrapText="1"/>
    </xf>
    <xf numFmtId="5" fontId="18" fillId="0" borderId="21" xfId="3" applyNumberFormat="1" applyFont="1" applyBorder="1" applyAlignment="1" applyProtection="1">
      <alignment horizontal="center" vertical="center" wrapText="1"/>
    </xf>
    <xf numFmtId="0" fontId="1" fillId="0" borderId="0" xfId="0" applyFont="1" applyBorder="1"/>
    <xf numFmtId="0" fontId="1" fillId="0" borderId="0" xfId="0" applyFont="1" applyFill="1" applyBorder="1" applyAlignment="1">
      <alignment horizontal="left" indent="1"/>
    </xf>
    <xf numFmtId="0" fontId="19" fillId="0" borderId="9" xfId="0" applyFont="1" applyFill="1" applyBorder="1"/>
    <xf numFmtId="0" fontId="19" fillId="0" borderId="7" xfId="0" applyFont="1" applyFill="1" applyBorder="1" applyAlignment="1">
      <alignment horizontal="center"/>
    </xf>
    <xf numFmtId="0" fontId="13" fillId="0" borderId="50" xfId="0" applyFont="1" applyBorder="1" applyAlignment="1" applyProtection="1">
      <alignment horizontal="center"/>
    </xf>
    <xf numFmtId="0" fontId="11" fillId="0" borderId="13" xfId="0" applyFont="1" applyBorder="1" applyAlignment="1" applyProtection="1">
      <alignment horizontal="center" vertical="center" wrapText="1"/>
    </xf>
    <xf numFmtId="7" fontId="7" fillId="0" borderId="21" xfId="3" applyNumberFormat="1" applyFont="1" applyBorder="1" applyAlignment="1" applyProtection="1">
      <alignment horizontal="right"/>
      <protection locked="0"/>
    </xf>
    <xf numFmtId="7" fontId="7" fillId="0" borderId="22" xfId="3" applyNumberFormat="1" applyFont="1" applyBorder="1" applyAlignment="1" applyProtection="1">
      <alignment horizontal="right"/>
      <protection locked="0"/>
    </xf>
    <xf numFmtId="0" fontId="1" fillId="0" borderId="0" xfId="0" applyFont="1" applyBorder="1" applyAlignment="1">
      <alignment wrapText="1"/>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2" fillId="0" borderId="0" xfId="2" applyFont="1" applyFill="1" applyBorder="1" applyAlignment="1">
      <alignment horizontal="left" wrapText="1"/>
    </xf>
    <xf numFmtId="0" fontId="1" fillId="0" borderId="0" xfId="2" applyFont="1" applyFill="1" applyBorder="1" applyAlignment="1">
      <alignment horizontal="left" wrapText="1"/>
    </xf>
    <xf numFmtId="0" fontId="23" fillId="0" borderId="0" xfId="2" applyFill="1" applyBorder="1" applyAlignment="1">
      <alignment horizontal="left" wrapText="1"/>
    </xf>
    <xf numFmtId="0" fontId="1" fillId="0" borderId="0" xfId="1" applyFont="1" applyFill="1" applyBorder="1" applyAlignment="1">
      <alignment horizontal="left" wrapText="1"/>
    </xf>
    <xf numFmtId="0" fontId="12" fillId="0" borderId="0" xfId="2" applyFont="1" applyFill="1" applyBorder="1" applyAlignment="1">
      <alignment wrapText="1"/>
    </xf>
    <xf numFmtId="0" fontId="1" fillId="0" borderId="0" xfId="2" applyFont="1" applyBorder="1" applyAlignment="1">
      <alignment vertical="center" wrapText="1"/>
    </xf>
    <xf numFmtId="0" fontId="7" fillId="6" borderId="61" xfId="0" applyFont="1" applyFill="1" applyBorder="1" applyAlignment="1" applyProtection="1">
      <alignment horizontal="center" textRotation="90"/>
    </xf>
    <xf numFmtId="0" fontId="7" fillId="6" borderId="27" xfId="0" applyFont="1" applyFill="1" applyBorder="1" applyAlignment="1" applyProtection="1">
      <alignment horizontal="center" textRotation="90"/>
    </xf>
    <xf numFmtId="0" fontId="7" fillId="5" borderId="61" xfId="0" applyFont="1" applyFill="1" applyBorder="1" applyAlignment="1" applyProtection="1">
      <alignment horizontal="center" textRotation="90"/>
    </xf>
    <xf numFmtId="0" fontId="7" fillId="5" borderId="27" xfId="0" applyFont="1" applyFill="1" applyBorder="1" applyAlignment="1" applyProtection="1">
      <alignment horizontal="center" textRotation="90"/>
    </xf>
    <xf numFmtId="0" fontId="7" fillId="5" borderId="62" xfId="0" applyFont="1" applyFill="1" applyBorder="1" applyAlignment="1" applyProtection="1">
      <alignment horizontal="center" textRotation="90"/>
    </xf>
    <xf numFmtId="0" fontId="7" fillId="7" borderId="61" xfId="0" applyFont="1" applyFill="1" applyBorder="1" applyAlignment="1" applyProtection="1">
      <alignment horizontal="center" textRotation="90"/>
    </xf>
    <xf numFmtId="0" fontId="7" fillId="7" borderId="27" xfId="0" applyFont="1" applyFill="1" applyBorder="1" applyAlignment="1" applyProtection="1">
      <alignment horizontal="center" textRotation="90"/>
    </xf>
    <xf numFmtId="0" fontId="7" fillId="7" borderId="62" xfId="0" applyFont="1" applyFill="1" applyBorder="1" applyAlignment="1" applyProtection="1">
      <alignment horizontal="center" textRotation="90"/>
    </xf>
    <xf numFmtId="1" fontId="2" fillId="0" borderId="21" xfId="0" applyNumberFormat="1" applyFont="1" applyFill="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34" xfId="0" applyFont="1" applyBorder="1" applyAlignment="1" applyProtection="1">
      <alignment horizontal="center" vertical="center"/>
    </xf>
    <xf numFmtId="0" fontId="7" fillId="0" borderId="0" xfId="0" applyFont="1" applyBorder="1" applyProtection="1"/>
    <xf numFmtId="49" fontId="27" fillId="0" borderId="2" xfId="0" applyNumberFormat="1" applyFont="1" applyBorder="1" applyAlignment="1" applyProtection="1">
      <alignment horizontal="center" vertical="center"/>
    </xf>
    <xf numFmtId="0" fontId="27" fillId="0" borderId="3" xfId="0" applyFont="1" applyBorder="1" applyAlignment="1" applyProtection="1">
      <alignment horizontal="center" vertical="center"/>
    </xf>
    <xf numFmtId="49" fontId="11" fillId="10" borderId="7" xfId="0" applyNumberFormat="1" applyFont="1" applyFill="1" applyBorder="1" applyAlignment="1" applyProtection="1">
      <alignment horizontal="left" vertical="center"/>
    </xf>
    <xf numFmtId="0" fontId="2" fillId="10" borderId="10" xfId="0" applyFont="1" applyFill="1" applyBorder="1" applyAlignment="1" applyProtection="1">
      <alignment horizontal="left"/>
    </xf>
    <xf numFmtId="49" fontId="11" fillId="9" borderId="7" xfId="0" applyNumberFormat="1" applyFont="1" applyFill="1" applyBorder="1" applyAlignment="1" applyProtection="1">
      <alignment horizontal="left" vertical="center"/>
    </xf>
    <xf numFmtId="0" fontId="2" fillId="9" borderId="10" xfId="0" applyFont="1" applyFill="1" applyBorder="1" applyAlignment="1" applyProtection="1">
      <alignment horizontal="left"/>
    </xf>
    <xf numFmtId="0" fontId="2" fillId="9" borderId="10" xfId="0" applyFont="1" applyFill="1" applyBorder="1" applyAlignment="1" applyProtection="1">
      <alignment horizontal="center" wrapText="1"/>
    </xf>
    <xf numFmtId="0" fontId="24" fillId="9" borderId="7" xfId="0" applyFont="1" applyFill="1" applyBorder="1" applyAlignment="1">
      <alignment horizontal="center"/>
    </xf>
    <xf numFmtId="0" fontId="19" fillId="9" borderId="9" xfId="0" applyFont="1" applyFill="1" applyBorder="1"/>
    <xf numFmtId="49" fontId="15" fillId="9" borderId="6" xfId="0" applyNumberFormat="1" applyFont="1" applyFill="1" applyBorder="1" applyAlignment="1" applyProtection="1">
      <alignment horizontal="left" vertical="center"/>
    </xf>
    <xf numFmtId="49" fontId="10" fillId="9" borderId="7" xfId="0" applyNumberFormat="1" applyFont="1" applyFill="1" applyBorder="1" applyAlignment="1" applyProtection="1">
      <alignment horizontal="left" vertical="center"/>
    </xf>
    <xf numFmtId="49" fontId="10" fillId="11" borderId="7" xfId="0" applyNumberFormat="1" applyFont="1" applyFill="1" applyBorder="1" applyAlignment="1" applyProtection="1">
      <alignment horizontal="left" vertical="center"/>
    </xf>
    <xf numFmtId="49" fontId="10" fillId="10" borderId="7" xfId="0" applyNumberFormat="1" applyFont="1" applyFill="1" applyBorder="1" applyAlignment="1" applyProtection="1">
      <alignment horizontal="left" vertical="center"/>
    </xf>
    <xf numFmtId="0" fontId="2" fillId="10" borderId="10" xfId="0" applyFont="1" applyFill="1" applyBorder="1" applyAlignment="1" applyProtection="1">
      <alignment horizontal="center" wrapText="1"/>
    </xf>
    <xf numFmtId="0" fontId="24" fillId="10" borderId="7" xfId="0" applyFont="1" applyFill="1" applyBorder="1" applyAlignment="1">
      <alignment horizontal="center"/>
    </xf>
    <xf numFmtId="0" fontId="19" fillId="10" borderId="9" xfId="0" applyFont="1" applyFill="1" applyBorder="1"/>
    <xf numFmtId="49" fontId="15" fillId="10" borderId="6" xfId="0" applyNumberFormat="1" applyFont="1" applyFill="1" applyBorder="1" applyAlignment="1" applyProtection="1">
      <alignment horizontal="left" vertical="center"/>
    </xf>
    <xf numFmtId="0" fontId="29" fillId="8" borderId="24" xfId="0" applyFont="1" applyFill="1" applyBorder="1" applyAlignment="1" applyProtection="1">
      <alignment horizontal="center" vertical="top" wrapText="1"/>
    </xf>
    <xf numFmtId="0" fontId="11" fillId="9" borderId="10" xfId="0" applyFont="1" applyFill="1" applyBorder="1" applyAlignment="1" applyProtection="1">
      <alignment horizontal="left"/>
    </xf>
    <xf numFmtId="0" fontId="11" fillId="10" borderId="10" xfId="0" applyFont="1" applyFill="1" applyBorder="1" applyAlignment="1" applyProtection="1">
      <alignment horizontal="left"/>
    </xf>
    <xf numFmtId="0" fontId="7" fillId="6" borderId="66" xfId="0" applyFont="1" applyFill="1" applyBorder="1" applyAlignment="1" applyProtection="1">
      <alignment horizontal="center" textRotation="90"/>
    </xf>
    <xf numFmtId="0" fontId="7" fillId="6" borderId="67" xfId="0" applyFont="1" applyFill="1" applyBorder="1" applyAlignment="1" applyProtection="1">
      <alignment horizontal="center" textRotation="90"/>
    </xf>
    <xf numFmtId="0" fontId="7" fillId="5" borderId="68" xfId="0" applyFont="1" applyFill="1" applyBorder="1" applyAlignment="1" applyProtection="1">
      <alignment horizontal="center" textRotation="90"/>
    </xf>
    <xf numFmtId="0" fontId="7" fillId="5" borderId="28" xfId="0" applyFont="1" applyFill="1" applyBorder="1" applyAlignment="1" applyProtection="1">
      <alignment horizontal="center" textRotation="90"/>
    </xf>
    <xf numFmtId="49" fontId="11" fillId="11" borderId="7" xfId="0" applyNumberFormat="1" applyFont="1" applyFill="1" applyBorder="1" applyAlignment="1" applyProtection="1">
      <alignment horizontal="left" vertical="center"/>
    </xf>
    <xf numFmtId="49" fontId="11" fillId="11" borderId="6" xfId="0" applyNumberFormat="1" applyFont="1" applyFill="1" applyBorder="1" applyAlignment="1" applyProtection="1">
      <alignment horizontal="left" vertical="center"/>
    </xf>
    <xf numFmtId="0" fontId="2" fillId="11" borderId="10" xfId="0" applyFont="1" applyFill="1" applyBorder="1" applyAlignment="1" applyProtection="1">
      <alignment horizontal="left"/>
    </xf>
    <xf numFmtId="0" fontId="11" fillId="11" borderId="7" xfId="0" applyNumberFormat="1" applyFont="1" applyFill="1" applyBorder="1" applyAlignment="1" applyProtection="1">
      <alignment horizontal="left" vertical="center"/>
    </xf>
    <xf numFmtId="0" fontId="24" fillId="11" borderId="7" xfId="0" applyFont="1" applyFill="1" applyBorder="1" applyAlignment="1">
      <alignment horizontal="left"/>
    </xf>
    <xf numFmtId="0" fontId="19" fillId="11" borderId="9" xfId="0" applyFont="1" applyFill="1" applyBorder="1"/>
    <xf numFmtId="0" fontId="2" fillId="11" borderId="70" xfId="0" applyFont="1" applyFill="1" applyBorder="1" applyAlignment="1" applyProtection="1">
      <alignment horizontal="left"/>
    </xf>
    <xf numFmtId="49" fontId="11" fillId="12" borderId="6" xfId="0" applyNumberFormat="1" applyFont="1" applyFill="1" applyBorder="1" applyAlignment="1" applyProtection="1">
      <alignment horizontal="left" vertical="center"/>
    </xf>
    <xf numFmtId="0" fontId="2" fillId="12" borderId="10" xfId="0" applyFont="1" applyFill="1" applyBorder="1" applyAlignment="1" applyProtection="1">
      <alignment horizontal="left"/>
    </xf>
    <xf numFmtId="0" fontId="2" fillId="0" borderId="27" xfId="4" applyFont="1" applyFill="1" applyBorder="1" applyAlignment="1" applyProtection="1">
      <alignment horizontal="center"/>
    </xf>
    <xf numFmtId="0" fontId="2" fillId="11" borderId="72" xfId="0" applyFont="1" applyFill="1" applyBorder="1" applyAlignment="1" applyProtection="1">
      <alignment horizontal="left" vertical="center"/>
    </xf>
    <xf numFmtId="0" fontId="2" fillId="11" borderId="10" xfId="0" applyFont="1" applyFill="1" applyBorder="1" applyAlignment="1" applyProtection="1">
      <alignment horizontal="left" vertical="center"/>
    </xf>
    <xf numFmtId="1" fontId="2" fillId="0" borderId="73" xfId="0" applyNumberFormat="1" applyFont="1" applyFill="1" applyBorder="1" applyAlignment="1" applyProtection="1">
      <alignment horizontal="center" vertical="center" wrapText="1"/>
    </xf>
    <xf numFmtId="0" fontId="15" fillId="6" borderId="51" xfId="4" applyFont="1" applyFill="1" applyBorder="1" applyAlignment="1" applyProtection="1">
      <alignment horizontal="center" vertical="center"/>
    </xf>
    <xf numFmtId="0" fontId="15" fillId="6" borderId="32" xfId="4" applyFont="1" applyFill="1" applyBorder="1" applyAlignment="1" applyProtection="1">
      <alignment horizontal="center" vertical="center"/>
    </xf>
    <xf numFmtId="0" fontId="15" fillId="6" borderId="31" xfId="4" applyFont="1" applyFill="1" applyBorder="1" applyAlignment="1" applyProtection="1">
      <alignment horizontal="center" vertical="center"/>
    </xf>
    <xf numFmtId="0" fontId="15" fillId="5" borderId="59" xfId="4" applyFont="1" applyFill="1" applyBorder="1" applyAlignment="1" applyProtection="1">
      <alignment horizontal="center"/>
    </xf>
    <xf numFmtId="0" fontId="15" fillId="5" borderId="57" xfId="4" applyFont="1" applyFill="1" applyBorder="1" applyAlignment="1" applyProtection="1">
      <alignment horizontal="center"/>
    </xf>
    <xf numFmtId="0" fontId="15" fillId="5" borderId="60" xfId="4" applyFont="1" applyFill="1" applyBorder="1" applyAlignment="1" applyProtection="1">
      <alignment horizontal="center"/>
    </xf>
    <xf numFmtId="0" fontId="30" fillId="12" borderId="71" xfId="0" applyNumberFormat="1" applyFont="1" applyFill="1" applyBorder="1" applyAlignment="1" applyProtection="1">
      <alignment horizontal="left" vertical="center" wrapText="1"/>
    </xf>
    <xf numFmtId="0" fontId="30" fillId="12" borderId="70" xfId="0" applyNumberFormat="1" applyFont="1" applyFill="1" applyBorder="1" applyAlignment="1" applyProtection="1">
      <alignment horizontal="left" vertical="center" wrapText="1"/>
    </xf>
    <xf numFmtId="0" fontId="15" fillId="7" borderId="59" xfId="4" applyFont="1" applyFill="1" applyBorder="1" applyAlignment="1" applyProtection="1">
      <alignment horizontal="center"/>
    </xf>
    <xf numFmtId="0" fontId="15" fillId="7" borderId="57" xfId="4" applyFont="1" applyFill="1" applyBorder="1" applyAlignment="1" applyProtection="1">
      <alignment horizontal="center"/>
    </xf>
    <xf numFmtId="0" fontId="15" fillId="7" borderId="60" xfId="4" applyFont="1" applyFill="1" applyBorder="1" applyAlignment="1" applyProtection="1">
      <alignment horizontal="center"/>
    </xf>
    <xf numFmtId="0" fontId="15" fillId="7" borderId="69" xfId="4" applyFont="1" applyFill="1" applyBorder="1" applyAlignment="1" applyProtection="1">
      <alignment horizontal="center" vertical="center"/>
    </xf>
    <xf numFmtId="0" fontId="15" fillId="7" borderId="25" xfId="4" applyFont="1" applyFill="1" applyBorder="1" applyAlignment="1" applyProtection="1">
      <alignment horizontal="center" vertical="center"/>
    </xf>
    <xf numFmtId="0" fontId="15" fillId="7" borderId="24" xfId="4" applyFont="1" applyFill="1" applyBorder="1" applyAlignment="1" applyProtection="1">
      <alignment horizontal="center" vertical="center"/>
    </xf>
    <xf numFmtId="0" fontId="15" fillId="5" borderId="51" xfId="4" applyFont="1" applyFill="1" applyBorder="1" applyAlignment="1" applyProtection="1">
      <alignment horizontal="center" vertical="center"/>
    </xf>
    <xf numFmtId="0" fontId="15" fillId="5" borderId="32" xfId="4" applyFont="1" applyFill="1" applyBorder="1" applyAlignment="1" applyProtection="1">
      <alignment horizontal="center" vertical="center"/>
    </xf>
    <xf numFmtId="0" fontId="15" fillId="5" borderId="31" xfId="4" applyFont="1" applyFill="1" applyBorder="1" applyAlignment="1" applyProtection="1">
      <alignment horizontal="center" vertical="center"/>
    </xf>
    <xf numFmtId="0" fontId="15" fillId="7" borderId="52" xfId="4" applyFont="1" applyFill="1" applyBorder="1" applyAlignment="1" applyProtection="1">
      <alignment horizontal="center"/>
    </xf>
    <xf numFmtId="0" fontId="15" fillId="7" borderId="34" xfId="4" applyFont="1" applyFill="1" applyBorder="1" applyAlignment="1" applyProtection="1">
      <alignment horizontal="center"/>
    </xf>
    <xf numFmtId="0" fontId="15" fillId="7" borderId="53" xfId="4" applyFont="1" applyFill="1" applyBorder="1" applyAlignment="1" applyProtection="1">
      <alignment horizontal="center"/>
    </xf>
    <xf numFmtId="0" fontId="15" fillId="6" borderId="59" xfId="4" applyFont="1" applyFill="1" applyBorder="1" applyAlignment="1" applyProtection="1">
      <alignment horizontal="center"/>
    </xf>
    <xf numFmtId="0" fontId="15" fillId="6" borderId="57" xfId="4" applyFont="1" applyFill="1" applyBorder="1" applyAlignment="1" applyProtection="1">
      <alignment horizontal="center"/>
    </xf>
    <xf numFmtId="0" fontId="15" fillId="6" borderId="60" xfId="4" applyFont="1" applyFill="1" applyBorder="1" applyAlignment="1" applyProtection="1">
      <alignment horizontal="center"/>
    </xf>
    <xf numFmtId="49" fontId="8" fillId="0" borderId="43" xfId="0" applyNumberFormat="1" applyFont="1" applyBorder="1" applyAlignment="1" applyProtection="1">
      <alignment horizontal="left" vertical="top"/>
    </xf>
    <xf numFmtId="0" fontId="25" fillId="10" borderId="58" xfId="0" applyFont="1" applyFill="1" applyBorder="1" applyAlignment="1" applyProtection="1">
      <alignment horizontal="center" vertical="center" wrapText="1"/>
    </xf>
    <xf numFmtId="0" fontId="26" fillId="10" borderId="54" xfId="0" applyFont="1" applyFill="1" applyBorder="1" applyAlignment="1" applyProtection="1">
      <alignment horizontal="center" vertical="center"/>
    </xf>
    <xf numFmtId="0" fontId="26" fillId="10" borderId="63" xfId="0" applyFont="1" applyFill="1" applyBorder="1" applyAlignment="1" applyProtection="1">
      <alignment horizontal="center" vertical="center"/>
    </xf>
    <xf numFmtId="0" fontId="28" fillId="8" borderId="65" xfId="0" applyFont="1" applyFill="1" applyBorder="1" applyAlignment="1" applyProtection="1">
      <alignment horizontal="center" vertical="top" wrapText="1"/>
    </xf>
    <xf numFmtId="0" fontId="28" fillId="8" borderId="13" xfId="0" applyFont="1" applyFill="1" applyBorder="1" applyAlignment="1" applyProtection="1">
      <alignment horizontal="center" vertical="top" wrapText="1"/>
    </xf>
    <xf numFmtId="0" fontId="25" fillId="9" borderId="58" xfId="0" applyFont="1" applyFill="1" applyBorder="1" applyAlignment="1" applyProtection="1">
      <alignment horizontal="center" vertical="center" wrapText="1"/>
    </xf>
    <xf numFmtId="0" fontId="25" fillId="9" borderId="54" xfId="0" applyFont="1" applyFill="1" applyBorder="1" applyAlignment="1" applyProtection="1">
      <alignment horizontal="center" vertical="center"/>
    </xf>
    <xf numFmtId="0" fontId="25" fillId="9" borderId="64" xfId="0" applyFont="1" applyFill="1" applyBorder="1" applyAlignment="1" applyProtection="1">
      <alignment horizontal="center" vertical="center"/>
    </xf>
    <xf numFmtId="0" fontId="15" fillId="7" borderId="51" xfId="4" applyFont="1" applyFill="1" applyBorder="1" applyAlignment="1" applyProtection="1">
      <alignment horizontal="center" vertical="center"/>
    </xf>
    <xf numFmtId="0" fontId="15" fillId="7" borderId="32" xfId="4" applyFont="1" applyFill="1" applyBorder="1" applyAlignment="1" applyProtection="1">
      <alignment horizontal="center" vertical="center"/>
    </xf>
    <xf numFmtId="0" fontId="15" fillId="7" borderId="31" xfId="4" applyFont="1" applyFill="1" applyBorder="1" applyAlignment="1" applyProtection="1">
      <alignment horizontal="center" vertical="center"/>
    </xf>
    <xf numFmtId="49" fontId="10" fillId="0" borderId="55" xfId="0" applyNumberFormat="1" applyFont="1" applyBorder="1" applyAlignment="1">
      <alignment horizontal="center" vertical="center" wrapText="1"/>
    </xf>
    <xf numFmtId="49" fontId="10" fillId="0" borderId="56" xfId="0" applyNumberFormat="1" applyFont="1" applyBorder="1" applyAlignment="1">
      <alignment horizontal="center" vertical="center" wrapText="1"/>
    </xf>
    <xf numFmtId="0" fontId="4" fillId="0" borderId="0" xfId="3" applyFont="1" applyBorder="1" applyAlignment="1" applyProtection="1">
      <alignment horizontal="center" vertical="center"/>
    </xf>
    <xf numFmtId="0" fontId="5" fillId="0" borderId="0" xfId="0" applyFont="1" applyBorder="1" applyAlignment="1" applyProtection="1">
      <alignment horizontal="center" vertical="center"/>
    </xf>
  </cellXfs>
  <cellStyles count="6">
    <cellStyle name="Normal" xfId="0" builtinId="0"/>
    <cellStyle name="Normal 2" xfId="1"/>
    <cellStyle name="Normal 4" xfId="2"/>
    <cellStyle name="Normal_ACS&amp;H501_01" xfId="3"/>
    <cellStyle name="Normal_ACS600 Customer Spare Parts List" xfId="4"/>
    <cellStyle name="Normal_Drive Spares" xfId="5"/>
  </cellStyles>
  <dxfs count="5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60</xdr:row>
      <xdr:rowOff>13716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315200" cy="9729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161314</xdr:colOff>
      <xdr:row>0</xdr:row>
      <xdr:rowOff>291165</xdr:rowOff>
    </xdr:from>
    <xdr:to>
      <xdr:col>40</xdr:col>
      <xdr:colOff>111332</xdr:colOff>
      <xdr:row>0</xdr:row>
      <xdr:rowOff>593766</xdr:rowOff>
    </xdr:to>
    <xdr:sp macro="" textlink="">
      <xdr:nvSpPr>
        <xdr:cNvPr id="5913" name="Text Box 793"/>
        <xdr:cNvSpPr txBox="1">
          <a:spLocks noChangeArrowheads="1"/>
        </xdr:cNvSpPr>
      </xdr:nvSpPr>
      <xdr:spPr bwMode="auto">
        <a:xfrm>
          <a:off x="6865924" y="291165"/>
          <a:ext cx="7297876" cy="302601"/>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en-US" sz="1000" b="0" i="0">
              <a:effectLst/>
              <a:latin typeface="Arial" panose="020B0604020202020204" pitchFamily="34" charset="0"/>
              <a:ea typeface="+mn-ea"/>
              <a:cs typeface="Arial" panose="020B0604020202020204" pitchFamily="34" charset="0"/>
            </a:rPr>
            <a:t>If</a:t>
          </a:r>
          <a:r>
            <a:rPr lang="en-US" sz="1000" b="0" i="0" baseline="0">
              <a:effectLst/>
              <a:latin typeface="Arial" panose="020B0604020202020204" pitchFamily="34" charset="0"/>
              <a:ea typeface="+mn-ea"/>
              <a:cs typeface="Arial" panose="020B0604020202020204" pitchFamily="34" charset="0"/>
            </a:rPr>
            <a:t> you have any questions, please contact Technical Support </a:t>
          </a:r>
          <a:r>
            <a:rPr lang="en-US" sz="1000" b="0" i="0">
              <a:effectLst/>
              <a:latin typeface="Arial" panose="020B0604020202020204" pitchFamily="34" charset="0"/>
              <a:ea typeface="+mn-ea"/>
              <a:cs typeface="Arial" panose="020B0604020202020204" pitchFamily="34" charset="0"/>
            </a:rPr>
            <a:t>at 1-800-752-0696 opt. 1, opt. 1 or  US-drivessupport@abb.com</a:t>
          </a:r>
          <a:endParaRPr lang="en-US">
            <a:effectLst/>
            <a:latin typeface="Arial" panose="020B0604020202020204" pitchFamily="34" charset="0"/>
            <a:cs typeface="Arial" panose="020B0604020202020204" pitchFamily="34" charset="0"/>
          </a:endParaRPr>
        </a:p>
        <a:p>
          <a:pPr algn="just" rtl="0">
            <a:defRPr sz="1000"/>
          </a:pPr>
          <a:endParaRPr lang="en-US" sz="1000" b="0" i="0" strike="noStrike">
            <a:solidFill>
              <a:srgbClr val="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666750</xdr:colOff>
          <xdr:row>11</xdr:row>
          <xdr:rowOff>304800</xdr:rowOff>
        </xdr:from>
        <xdr:to>
          <xdr:col>1</xdr:col>
          <xdr:colOff>1838325</xdr:colOff>
          <xdr:row>11</xdr:row>
          <xdr:rowOff>771525</xdr:rowOff>
        </xdr:to>
        <xdr:sp macro="" textlink="">
          <xdr:nvSpPr>
            <xdr:cNvPr id="68609" name="CommandButton1" hidden="1">
              <a:extLst>
                <a:ext uri="{63B3BB69-23CF-44E3-9099-C40C66FF867C}">
                  <a14:compatExt spid="_x0000_s68609"/>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5.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50"/>
  <sheetViews>
    <sheetView zoomScale="90" zoomScaleNormal="90" zoomScaleSheetLayoutView="115" workbookViewId="0">
      <selection activeCell="A26" sqref="A26"/>
    </sheetView>
  </sheetViews>
  <sheetFormatPr defaultColWidth="0" defaultRowHeight="12.75" customHeight="1" x14ac:dyDescent="0.2"/>
  <cols>
    <col min="1" max="1" width="112.7109375" style="22" customWidth="1"/>
    <col min="2" max="2" width="113.7109375" style="22" customWidth="1"/>
    <col min="3" max="16384" width="0" style="22" hidden="1"/>
  </cols>
  <sheetData>
    <row r="1" spans="1:2" s="21" customFormat="1" ht="26.25" customHeight="1" x14ac:dyDescent="0.2">
      <c r="A1" s="20" t="s">
        <v>55</v>
      </c>
      <c r="B1" s="20"/>
    </row>
    <row r="2" spans="1:2" ht="39" customHeight="1" x14ac:dyDescent="0.2">
      <c r="A2" s="122" t="s">
        <v>86</v>
      </c>
    </row>
    <row r="3" spans="1:2" ht="12.75" customHeight="1" x14ac:dyDescent="0.2">
      <c r="A3" s="23"/>
      <c r="B3" s="114"/>
    </row>
    <row r="4" spans="1:2" ht="12.75" customHeight="1" x14ac:dyDescent="0.2">
      <c r="A4" s="23" t="s">
        <v>59</v>
      </c>
      <c r="B4" s="114"/>
    </row>
    <row r="5" spans="1:2" ht="12.75" customHeight="1" x14ac:dyDescent="0.2">
      <c r="A5" s="123" t="s">
        <v>68</v>
      </c>
      <c r="B5" s="23"/>
    </row>
    <row r="6" spans="1:2" ht="12.75" customHeight="1" x14ac:dyDescent="0.2">
      <c r="A6" s="123" t="s">
        <v>457</v>
      </c>
      <c r="B6" s="34"/>
    </row>
    <row r="7" spans="1:2" ht="26.25" customHeight="1" x14ac:dyDescent="0.2">
      <c r="A7" s="123" t="s">
        <v>69</v>
      </c>
      <c r="B7" s="34"/>
    </row>
    <row r="8" spans="1:2" ht="12.75" customHeight="1" x14ac:dyDescent="0.2">
      <c r="A8" s="123"/>
      <c r="B8" s="34"/>
    </row>
    <row r="9" spans="1:2" ht="12.75" customHeight="1" x14ac:dyDescent="0.2">
      <c r="A9" s="25" t="s">
        <v>53</v>
      </c>
      <c r="B9" s="25"/>
    </row>
    <row r="10" spans="1:2" ht="12.75" customHeight="1" x14ac:dyDescent="0.2">
      <c r="A10" s="123" t="s">
        <v>50</v>
      </c>
      <c r="B10" s="24"/>
    </row>
    <row r="11" spans="1:2" ht="12.75" customHeight="1" x14ac:dyDescent="0.2">
      <c r="A11" s="123" t="s">
        <v>51</v>
      </c>
      <c r="B11" s="24"/>
    </row>
    <row r="12" spans="1:2" ht="12.75" customHeight="1" x14ac:dyDescent="0.2">
      <c r="A12" s="123" t="s">
        <v>52</v>
      </c>
      <c r="B12" s="24"/>
    </row>
    <row r="13" spans="1:2" ht="12.75" customHeight="1" x14ac:dyDescent="0.2">
      <c r="A13" s="124" t="s">
        <v>54</v>
      </c>
      <c r="B13" s="24"/>
    </row>
    <row r="14" spans="1:2" ht="25.5" customHeight="1" x14ac:dyDescent="0.2">
      <c r="A14" s="124" t="s">
        <v>60</v>
      </c>
      <c r="B14" s="24"/>
    </row>
    <row r="15" spans="1:2" ht="12.75" customHeight="1" x14ac:dyDescent="0.2">
      <c r="A15" s="124"/>
      <c r="B15" s="25"/>
    </row>
    <row r="16" spans="1:2" ht="12.75" customHeight="1" x14ac:dyDescent="0.2">
      <c r="A16" s="25" t="s">
        <v>70</v>
      </c>
      <c r="B16" s="34"/>
    </row>
    <row r="17" spans="1:2" ht="12.75" customHeight="1" x14ac:dyDescent="0.2">
      <c r="A17" s="124" t="s">
        <v>50</v>
      </c>
      <c r="B17" s="24"/>
    </row>
    <row r="18" spans="1:2" ht="12.75" customHeight="1" x14ac:dyDescent="0.2">
      <c r="A18" s="123" t="s">
        <v>71</v>
      </c>
      <c r="B18" s="24"/>
    </row>
    <row r="19" spans="1:2" ht="12.75" customHeight="1" x14ac:dyDescent="0.2">
      <c r="A19" s="123" t="s">
        <v>72</v>
      </c>
      <c r="B19" s="115"/>
    </row>
    <row r="20" spans="1:2" ht="25.5" customHeight="1" x14ac:dyDescent="0.2">
      <c r="A20" s="123" t="s">
        <v>73</v>
      </c>
      <c r="B20" s="24"/>
    </row>
    <row r="21" spans="1:2" ht="26.25" customHeight="1" x14ac:dyDescent="0.2">
      <c r="A21" s="123" t="s">
        <v>74</v>
      </c>
      <c r="B21" s="24"/>
    </row>
    <row r="22" spans="1:2" ht="12.75" customHeight="1" x14ac:dyDescent="0.2">
      <c r="A22" s="25"/>
      <c r="B22" s="24"/>
    </row>
    <row r="23" spans="1:2" s="23" customFormat="1" ht="12.75" customHeight="1" x14ac:dyDescent="0.2">
      <c r="A23" s="125" t="s">
        <v>41</v>
      </c>
      <c r="B23" s="34"/>
    </row>
    <row r="24" spans="1:2" s="23" customFormat="1" ht="12.75" customHeight="1" x14ac:dyDescent="0.2">
      <c r="A24" s="126" t="s">
        <v>458</v>
      </c>
      <c r="B24" s="24"/>
    </row>
    <row r="25" spans="1:2" s="23" customFormat="1" ht="12.75" customHeight="1" x14ac:dyDescent="0.2">
      <c r="A25" s="127" t="s">
        <v>42</v>
      </c>
      <c r="B25" s="24"/>
    </row>
    <row r="26" spans="1:2" s="23" customFormat="1" ht="12.75" customHeight="1" x14ac:dyDescent="0.2">
      <c r="A26" s="127" t="s">
        <v>43</v>
      </c>
      <c r="B26" s="24"/>
    </row>
    <row r="27" spans="1:2" s="23" customFormat="1" ht="39" customHeight="1" x14ac:dyDescent="0.2">
      <c r="A27" s="128" t="s">
        <v>75</v>
      </c>
      <c r="B27" s="34"/>
    </row>
    <row r="28" spans="1:2" ht="12.75" customHeight="1" x14ac:dyDescent="0.2">
      <c r="A28" s="127" t="s">
        <v>44</v>
      </c>
      <c r="B28" s="25"/>
    </row>
    <row r="29" spans="1:2" ht="12.75" customHeight="1" x14ac:dyDescent="0.2">
      <c r="A29" s="127" t="s">
        <v>45</v>
      </c>
      <c r="B29" s="24"/>
    </row>
    <row r="30" spans="1:2" ht="12.75" customHeight="1" x14ac:dyDescent="0.2">
      <c r="A30" s="126" t="s">
        <v>46</v>
      </c>
      <c r="B30" s="34"/>
    </row>
    <row r="31" spans="1:2" ht="12.75" customHeight="1" x14ac:dyDescent="0.2">
      <c r="A31" s="126" t="s">
        <v>76</v>
      </c>
      <c r="B31" s="24"/>
    </row>
    <row r="32" spans="1:2" ht="12.75" customHeight="1" x14ac:dyDescent="0.2">
      <c r="A32" s="127" t="s">
        <v>47</v>
      </c>
      <c r="B32" s="34"/>
    </row>
    <row r="33" spans="1:2" ht="12.75" customHeight="1" x14ac:dyDescent="0.2">
      <c r="A33" s="126" t="s">
        <v>77</v>
      </c>
      <c r="B33" s="34"/>
    </row>
    <row r="34" spans="1:2" ht="12.75" customHeight="1" x14ac:dyDescent="0.2">
      <c r="A34" s="126" t="s">
        <v>78</v>
      </c>
      <c r="B34" s="24"/>
    </row>
    <row r="35" spans="1:2" ht="12.75" customHeight="1" x14ac:dyDescent="0.2">
      <c r="A35" s="126" t="s">
        <v>79</v>
      </c>
      <c r="B35" s="24"/>
    </row>
    <row r="36" spans="1:2" ht="37.5" customHeight="1" x14ac:dyDescent="0.2">
      <c r="A36" s="126" t="s">
        <v>80</v>
      </c>
      <c r="B36" s="112"/>
    </row>
    <row r="37" spans="1:2" ht="12.75" customHeight="1" x14ac:dyDescent="0.2">
      <c r="A37" s="126"/>
      <c r="B37" s="34"/>
    </row>
    <row r="38" spans="1:2" ht="12.75" customHeight="1" x14ac:dyDescent="0.2">
      <c r="A38" s="125" t="s">
        <v>48</v>
      </c>
    </row>
    <row r="39" spans="1:2" ht="12.75" customHeight="1" x14ac:dyDescent="0.2">
      <c r="A39" s="127" t="s">
        <v>58</v>
      </c>
      <c r="B39" s="34"/>
    </row>
    <row r="40" spans="1:2" ht="12.75" customHeight="1" x14ac:dyDescent="0.2">
      <c r="A40" s="126" t="s">
        <v>459</v>
      </c>
      <c r="B40" s="34"/>
    </row>
    <row r="41" spans="1:2" ht="12.75" customHeight="1" x14ac:dyDescent="0.2">
      <c r="A41" s="127" t="s">
        <v>81</v>
      </c>
    </row>
    <row r="42" spans="1:2" ht="12.75" customHeight="1" x14ac:dyDescent="0.2">
      <c r="A42" s="126" t="s">
        <v>461</v>
      </c>
    </row>
    <row r="43" spans="1:2" ht="25.5" customHeight="1" x14ac:dyDescent="0.2">
      <c r="A43" s="126" t="s">
        <v>460</v>
      </c>
      <c r="B43" s="34"/>
    </row>
    <row r="44" spans="1:2" ht="25.5" customHeight="1" x14ac:dyDescent="0.2">
      <c r="A44" s="126" t="s">
        <v>82</v>
      </c>
    </row>
    <row r="45" spans="1:2" ht="26.25" customHeight="1" x14ac:dyDescent="0.2">
      <c r="A45" s="127" t="s">
        <v>61</v>
      </c>
    </row>
    <row r="46" spans="1:2" ht="12.75" customHeight="1" x14ac:dyDescent="0.2">
      <c r="A46" s="127"/>
      <c r="B46" s="34"/>
    </row>
    <row r="47" spans="1:2" ht="12.75" customHeight="1" x14ac:dyDescent="0.2">
      <c r="A47" s="129" t="s">
        <v>0</v>
      </c>
    </row>
    <row r="48" spans="1:2" ht="12.75" customHeight="1" x14ac:dyDescent="0.2">
      <c r="A48" s="126" t="s">
        <v>83</v>
      </c>
    </row>
    <row r="49" spans="1:2" ht="12.75" customHeight="1" x14ac:dyDescent="0.2">
      <c r="A49" s="130" t="s">
        <v>84</v>
      </c>
      <c r="B49" s="34"/>
    </row>
    <row r="50" spans="1:2" ht="12.75" customHeight="1" x14ac:dyDescent="0.2">
      <c r="A50" s="126" t="s">
        <v>85</v>
      </c>
    </row>
  </sheetData>
  <sheetProtection algorithmName="SHA-512" hashValue="kJ4Z3R3jXG67xVuFwAS5FRtp8Ro2ezYuDVYaL2xAcN+p9S7HEauXkkB77GRbPA2OiAj2sowwUkdf6lLagil4Qg==" saltValue="Kz6WE/hA8M5uCBRCAFzxbQ==" spinCount="100000" sheet="1" objects="1" scenarios="1"/>
  <phoneticPr fontId="0" type="noConversion"/>
  <pageMargins left="0.75" right="0.75" top="0.69" bottom="0.88" header="0.5" footer="0.5"/>
  <pageSetup paperSize="167" scale="85" orientation="landscape" r:id="rId1"/>
  <headerFooter alignWithMargins="0">
    <oddFooter>&amp;RR090629</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S210"/>
  <sheetViews>
    <sheetView tabSelected="1" zoomScale="80" zoomScaleNormal="80" workbookViewId="0">
      <pane xSplit="5" ySplit="6" topLeftCell="F7" activePane="bottomRight" state="frozen"/>
      <selection activeCell="B1" sqref="B1"/>
      <selection pane="topRight" activeCell="F1" sqref="F1"/>
      <selection pane="bottomLeft" activeCell="B7" sqref="B7"/>
      <selection pane="bottomRight" activeCell="B1" sqref="B1:C1"/>
    </sheetView>
  </sheetViews>
  <sheetFormatPr defaultRowHeight="12.75" x14ac:dyDescent="0.2"/>
  <cols>
    <col min="1" max="1" width="6.5703125" style="27" hidden="1" customWidth="1"/>
    <col min="2" max="2" width="18.7109375" style="27" customWidth="1"/>
    <col min="3" max="3" width="60" style="27" customWidth="1"/>
    <col min="4" max="4" width="9.140625" style="107" customWidth="1"/>
    <col min="5" max="5" width="4.7109375" style="27" hidden="1" customWidth="1"/>
    <col min="6" max="59" width="3.42578125" style="27" customWidth="1"/>
    <col min="60" max="60" width="23.5703125" style="27" customWidth="1"/>
    <col min="61" max="114" width="3.42578125" style="27" customWidth="1"/>
    <col min="115" max="115" width="5.42578125" style="27" hidden="1" customWidth="1"/>
    <col min="116" max="116" width="7.5703125" style="27" customWidth="1"/>
    <col min="117" max="117" width="6.85546875" style="27" customWidth="1"/>
    <col min="118" max="119" width="9.140625" style="27"/>
    <col min="120" max="120" width="14.42578125" style="27" customWidth="1"/>
    <col min="121" max="121" width="13.42578125" style="27" customWidth="1"/>
    <col min="122" max="16384" width="9.140625" style="27"/>
  </cols>
  <sheetData>
    <row r="1" spans="1:121" ht="80.099999999999994" customHeight="1" thickBot="1" x14ac:dyDescent="0.25">
      <c r="A1" s="87"/>
      <c r="B1" s="204" t="s">
        <v>453</v>
      </c>
      <c r="C1" s="204"/>
      <c r="D1" s="99"/>
      <c r="E1" s="11"/>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12"/>
      <c r="AT1" s="10"/>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11"/>
      <c r="DL1" s="10"/>
      <c r="DM1" s="10"/>
      <c r="DN1" s="10"/>
      <c r="DO1" s="10"/>
      <c r="DP1" s="10"/>
      <c r="DQ1" s="10"/>
    </row>
    <row r="2" spans="1:121" ht="48" customHeight="1" thickTop="1" thickBot="1" x14ac:dyDescent="0.25">
      <c r="A2" s="88"/>
      <c r="B2" s="39" t="s">
        <v>56</v>
      </c>
      <c r="C2" s="40" t="s">
        <v>452</v>
      </c>
      <c r="D2" s="100"/>
      <c r="E2" s="41"/>
      <c r="F2" s="210" t="s">
        <v>431</v>
      </c>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2"/>
      <c r="BH2" s="208" t="s">
        <v>410</v>
      </c>
      <c r="BI2" s="205" t="s">
        <v>432</v>
      </c>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7"/>
      <c r="DK2" s="9"/>
      <c r="DL2" s="42"/>
      <c r="DM2" s="43"/>
      <c r="DN2" s="43"/>
      <c r="DO2" s="43"/>
      <c r="DP2" s="43"/>
      <c r="DQ2" s="44"/>
    </row>
    <row r="3" spans="1:121" ht="16.5" customHeight="1" thickBot="1" x14ac:dyDescent="0.25">
      <c r="A3" s="89"/>
      <c r="B3" s="13"/>
      <c r="C3" s="14"/>
      <c r="D3" s="101"/>
      <c r="E3" s="41"/>
      <c r="F3" s="181" t="s">
        <v>88</v>
      </c>
      <c r="G3" s="182"/>
      <c r="H3" s="182"/>
      <c r="I3" s="182"/>
      <c r="J3" s="182"/>
      <c r="K3" s="182"/>
      <c r="L3" s="182"/>
      <c r="M3" s="182"/>
      <c r="N3" s="182"/>
      <c r="O3" s="182"/>
      <c r="P3" s="182"/>
      <c r="Q3" s="182"/>
      <c r="R3" s="182"/>
      <c r="S3" s="182"/>
      <c r="T3" s="182"/>
      <c r="U3" s="183"/>
      <c r="V3" s="195" t="s">
        <v>89</v>
      </c>
      <c r="W3" s="196"/>
      <c r="X3" s="196"/>
      <c r="Y3" s="196"/>
      <c r="Z3" s="196"/>
      <c r="AA3" s="196"/>
      <c r="AB3" s="196"/>
      <c r="AC3" s="196"/>
      <c r="AD3" s="196"/>
      <c r="AE3" s="196"/>
      <c r="AF3" s="196"/>
      <c r="AG3" s="196"/>
      <c r="AH3" s="196"/>
      <c r="AI3" s="196"/>
      <c r="AJ3" s="196"/>
      <c r="AK3" s="196"/>
      <c r="AL3" s="196"/>
      <c r="AM3" s="196"/>
      <c r="AN3" s="196"/>
      <c r="AO3" s="196"/>
      <c r="AP3" s="196"/>
      <c r="AQ3" s="197"/>
      <c r="AR3" s="192" t="s">
        <v>90</v>
      </c>
      <c r="AS3" s="193"/>
      <c r="AT3" s="193"/>
      <c r="AU3" s="193"/>
      <c r="AV3" s="193"/>
      <c r="AW3" s="193"/>
      <c r="AX3" s="193"/>
      <c r="AY3" s="193"/>
      <c r="AZ3" s="193"/>
      <c r="BA3" s="193"/>
      <c r="BB3" s="193"/>
      <c r="BC3" s="193"/>
      <c r="BD3" s="193"/>
      <c r="BE3" s="193"/>
      <c r="BF3" s="193"/>
      <c r="BG3" s="194"/>
      <c r="BH3" s="209"/>
      <c r="BI3" s="181" t="s">
        <v>88</v>
      </c>
      <c r="BJ3" s="182"/>
      <c r="BK3" s="182"/>
      <c r="BL3" s="182"/>
      <c r="BM3" s="182"/>
      <c r="BN3" s="182"/>
      <c r="BO3" s="182"/>
      <c r="BP3" s="182"/>
      <c r="BQ3" s="182"/>
      <c r="BR3" s="182"/>
      <c r="BS3" s="182"/>
      <c r="BT3" s="182"/>
      <c r="BU3" s="182"/>
      <c r="BV3" s="182"/>
      <c r="BW3" s="182"/>
      <c r="BX3" s="183"/>
      <c r="BY3" s="195" t="s">
        <v>89</v>
      </c>
      <c r="BZ3" s="196"/>
      <c r="CA3" s="196"/>
      <c r="CB3" s="196"/>
      <c r="CC3" s="196"/>
      <c r="CD3" s="196"/>
      <c r="CE3" s="196"/>
      <c r="CF3" s="196"/>
      <c r="CG3" s="196"/>
      <c r="CH3" s="196"/>
      <c r="CI3" s="196"/>
      <c r="CJ3" s="196"/>
      <c r="CK3" s="196"/>
      <c r="CL3" s="196"/>
      <c r="CM3" s="196"/>
      <c r="CN3" s="196"/>
      <c r="CO3" s="196"/>
      <c r="CP3" s="196"/>
      <c r="CQ3" s="196"/>
      <c r="CR3" s="196"/>
      <c r="CS3" s="196"/>
      <c r="CT3" s="197"/>
      <c r="CU3" s="213" t="s">
        <v>90</v>
      </c>
      <c r="CV3" s="214"/>
      <c r="CW3" s="214"/>
      <c r="CX3" s="214"/>
      <c r="CY3" s="214"/>
      <c r="CZ3" s="214"/>
      <c r="DA3" s="214"/>
      <c r="DB3" s="214"/>
      <c r="DC3" s="214"/>
      <c r="DD3" s="214"/>
      <c r="DE3" s="214"/>
      <c r="DF3" s="214"/>
      <c r="DG3" s="214"/>
      <c r="DH3" s="214"/>
      <c r="DI3" s="214"/>
      <c r="DJ3" s="215"/>
      <c r="DK3" s="9"/>
      <c r="DL3" s="45"/>
      <c r="DM3" s="46"/>
      <c r="DN3" s="46"/>
      <c r="DO3" s="46"/>
      <c r="DP3" s="46"/>
      <c r="DQ3" s="47"/>
    </row>
    <row r="4" spans="1:121" ht="12.75" customHeight="1" x14ac:dyDescent="0.2">
      <c r="A4" s="89"/>
      <c r="B4" s="13"/>
      <c r="C4" s="14"/>
      <c r="D4" s="101"/>
      <c r="E4" s="41"/>
      <c r="F4" s="201" t="s">
        <v>268</v>
      </c>
      <c r="G4" s="202"/>
      <c r="H4" s="202"/>
      <c r="I4" s="202"/>
      <c r="J4" s="202"/>
      <c r="K4" s="203"/>
      <c r="L4" s="201" t="s">
        <v>269</v>
      </c>
      <c r="M4" s="202"/>
      <c r="N4" s="202"/>
      <c r="O4" s="203"/>
      <c r="P4" s="201" t="s">
        <v>270</v>
      </c>
      <c r="Q4" s="202"/>
      <c r="R4" s="202"/>
      <c r="S4" s="202"/>
      <c r="T4" s="202"/>
      <c r="U4" s="203"/>
      <c r="V4" s="184" t="s">
        <v>268</v>
      </c>
      <c r="W4" s="185"/>
      <c r="X4" s="185"/>
      <c r="Y4" s="185"/>
      <c r="Z4" s="185"/>
      <c r="AA4" s="185"/>
      <c r="AB4" s="186"/>
      <c r="AC4" s="184" t="s">
        <v>269</v>
      </c>
      <c r="AD4" s="185"/>
      <c r="AE4" s="185"/>
      <c r="AF4" s="185"/>
      <c r="AG4" s="185"/>
      <c r="AH4" s="186"/>
      <c r="AI4" s="184" t="s">
        <v>270</v>
      </c>
      <c r="AJ4" s="185"/>
      <c r="AK4" s="185"/>
      <c r="AL4" s="185"/>
      <c r="AM4" s="186"/>
      <c r="AN4" s="184" t="s">
        <v>271</v>
      </c>
      <c r="AO4" s="185"/>
      <c r="AP4" s="185"/>
      <c r="AQ4" s="186"/>
      <c r="AR4" s="198" t="s">
        <v>268</v>
      </c>
      <c r="AS4" s="199"/>
      <c r="AT4" s="199"/>
      <c r="AU4" s="199"/>
      <c r="AV4" s="199"/>
      <c r="AW4" s="200"/>
      <c r="AX4" s="189" t="s">
        <v>269</v>
      </c>
      <c r="AY4" s="190"/>
      <c r="AZ4" s="190"/>
      <c r="BA4" s="190"/>
      <c r="BB4" s="190"/>
      <c r="BC4" s="191"/>
      <c r="BD4" s="198" t="s">
        <v>270</v>
      </c>
      <c r="BE4" s="199"/>
      <c r="BF4" s="199"/>
      <c r="BG4" s="200"/>
      <c r="BH4" s="209"/>
      <c r="BI4" s="201" t="s">
        <v>268</v>
      </c>
      <c r="BJ4" s="202"/>
      <c r="BK4" s="202"/>
      <c r="BL4" s="202"/>
      <c r="BM4" s="202"/>
      <c r="BN4" s="203"/>
      <c r="BO4" s="201" t="s">
        <v>269</v>
      </c>
      <c r="BP4" s="202"/>
      <c r="BQ4" s="202"/>
      <c r="BR4" s="203"/>
      <c r="BS4" s="201" t="s">
        <v>270</v>
      </c>
      <c r="BT4" s="202"/>
      <c r="BU4" s="202"/>
      <c r="BV4" s="202"/>
      <c r="BW4" s="202"/>
      <c r="BX4" s="203"/>
      <c r="BY4" s="184" t="s">
        <v>268</v>
      </c>
      <c r="BZ4" s="185"/>
      <c r="CA4" s="185"/>
      <c r="CB4" s="185"/>
      <c r="CC4" s="185"/>
      <c r="CD4" s="185"/>
      <c r="CE4" s="186"/>
      <c r="CF4" s="184" t="s">
        <v>269</v>
      </c>
      <c r="CG4" s="185"/>
      <c r="CH4" s="185"/>
      <c r="CI4" s="185"/>
      <c r="CJ4" s="185"/>
      <c r="CK4" s="186"/>
      <c r="CL4" s="184" t="s">
        <v>270</v>
      </c>
      <c r="CM4" s="185"/>
      <c r="CN4" s="185"/>
      <c r="CO4" s="185"/>
      <c r="CP4" s="186"/>
      <c r="CQ4" s="184" t="s">
        <v>271</v>
      </c>
      <c r="CR4" s="185"/>
      <c r="CS4" s="185"/>
      <c r="CT4" s="186"/>
      <c r="CU4" s="189" t="s">
        <v>268</v>
      </c>
      <c r="CV4" s="190"/>
      <c r="CW4" s="190"/>
      <c r="CX4" s="190"/>
      <c r="CY4" s="190"/>
      <c r="CZ4" s="191"/>
      <c r="DA4" s="189" t="s">
        <v>269</v>
      </c>
      <c r="DB4" s="190"/>
      <c r="DC4" s="190"/>
      <c r="DD4" s="190"/>
      <c r="DE4" s="190"/>
      <c r="DF4" s="191"/>
      <c r="DG4" s="189" t="s">
        <v>270</v>
      </c>
      <c r="DH4" s="190"/>
      <c r="DI4" s="190"/>
      <c r="DJ4" s="191"/>
      <c r="DK4" s="9"/>
      <c r="DL4" s="45"/>
      <c r="DM4" s="46"/>
      <c r="DN4" s="46"/>
      <c r="DO4" s="46"/>
      <c r="DP4" s="46"/>
      <c r="DQ4" s="47"/>
    </row>
    <row r="5" spans="1:121" ht="126.75" customHeight="1" thickBot="1" x14ac:dyDescent="0.25">
      <c r="A5" s="90" t="b">
        <v>1</v>
      </c>
      <c r="B5" s="144" t="s">
        <v>20</v>
      </c>
      <c r="C5" s="145" t="s">
        <v>21</v>
      </c>
      <c r="D5" s="119" t="s">
        <v>179</v>
      </c>
      <c r="E5" s="48" t="s">
        <v>24</v>
      </c>
      <c r="F5" s="131" t="s">
        <v>233</v>
      </c>
      <c r="G5" s="132" t="s">
        <v>234</v>
      </c>
      <c r="H5" s="132" t="s">
        <v>235</v>
      </c>
      <c r="I5" s="132" t="s">
        <v>236</v>
      </c>
      <c r="J5" s="132" t="s">
        <v>237</v>
      </c>
      <c r="K5" s="164" t="s">
        <v>238</v>
      </c>
      <c r="L5" s="131" t="s">
        <v>239</v>
      </c>
      <c r="M5" s="132" t="s">
        <v>240</v>
      </c>
      <c r="N5" s="132" t="s">
        <v>241</v>
      </c>
      <c r="O5" s="164" t="s">
        <v>242</v>
      </c>
      <c r="P5" s="165" t="s">
        <v>214</v>
      </c>
      <c r="Q5" s="132" t="s">
        <v>215</v>
      </c>
      <c r="R5" s="132" t="s">
        <v>216</v>
      </c>
      <c r="S5" s="132" t="s">
        <v>217</v>
      </c>
      <c r="T5" s="132" t="s">
        <v>218</v>
      </c>
      <c r="U5" s="164" t="s">
        <v>219</v>
      </c>
      <c r="V5" s="133" t="s">
        <v>243</v>
      </c>
      <c r="W5" s="134" t="s">
        <v>244</v>
      </c>
      <c r="X5" s="134" t="s">
        <v>245</v>
      </c>
      <c r="Y5" s="134" t="s">
        <v>246</v>
      </c>
      <c r="Z5" s="134" t="s">
        <v>247</v>
      </c>
      <c r="AA5" s="167" t="s">
        <v>248</v>
      </c>
      <c r="AB5" s="135" t="s">
        <v>249</v>
      </c>
      <c r="AC5" s="133" t="s">
        <v>250</v>
      </c>
      <c r="AD5" s="134" t="s">
        <v>251</v>
      </c>
      <c r="AE5" s="134" t="s">
        <v>252</v>
      </c>
      <c r="AF5" s="167" t="s">
        <v>253</v>
      </c>
      <c r="AG5" s="134" t="s">
        <v>254</v>
      </c>
      <c r="AH5" s="135" t="s">
        <v>255</v>
      </c>
      <c r="AI5" s="133" t="s">
        <v>220</v>
      </c>
      <c r="AJ5" s="134" t="s">
        <v>221</v>
      </c>
      <c r="AK5" s="134" t="s">
        <v>222</v>
      </c>
      <c r="AL5" s="167" t="s">
        <v>223</v>
      </c>
      <c r="AM5" s="135" t="s">
        <v>224</v>
      </c>
      <c r="AN5" s="166" t="s">
        <v>225</v>
      </c>
      <c r="AO5" s="134" t="s">
        <v>226</v>
      </c>
      <c r="AP5" s="134" t="s">
        <v>227</v>
      </c>
      <c r="AQ5" s="135" t="s">
        <v>228</v>
      </c>
      <c r="AR5" s="136" t="s">
        <v>256</v>
      </c>
      <c r="AS5" s="137" t="s">
        <v>257</v>
      </c>
      <c r="AT5" s="137" t="s">
        <v>258</v>
      </c>
      <c r="AU5" s="137" t="s">
        <v>259</v>
      </c>
      <c r="AV5" s="137" t="s">
        <v>260</v>
      </c>
      <c r="AW5" s="138" t="s">
        <v>261</v>
      </c>
      <c r="AX5" s="136" t="s">
        <v>262</v>
      </c>
      <c r="AY5" s="138" t="s">
        <v>263</v>
      </c>
      <c r="AZ5" s="136" t="s">
        <v>264</v>
      </c>
      <c r="BA5" s="137" t="s">
        <v>265</v>
      </c>
      <c r="BB5" s="137" t="s">
        <v>266</v>
      </c>
      <c r="BC5" s="138" t="s">
        <v>267</v>
      </c>
      <c r="BD5" s="136" t="s">
        <v>229</v>
      </c>
      <c r="BE5" s="137" t="s">
        <v>230</v>
      </c>
      <c r="BF5" s="137" t="s">
        <v>231</v>
      </c>
      <c r="BG5" s="138" t="s">
        <v>232</v>
      </c>
      <c r="BH5" s="161" t="s">
        <v>178</v>
      </c>
      <c r="BI5" s="131" t="s">
        <v>233</v>
      </c>
      <c r="BJ5" s="132" t="s">
        <v>234</v>
      </c>
      <c r="BK5" s="132" t="s">
        <v>235</v>
      </c>
      <c r="BL5" s="132" t="s">
        <v>236</v>
      </c>
      <c r="BM5" s="132" t="s">
        <v>237</v>
      </c>
      <c r="BN5" s="164" t="s">
        <v>238</v>
      </c>
      <c r="BO5" s="131" t="s">
        <v>239</v>
      </c>
      <c r="BP5" s="132" t="s">
        <v>240</v>
      </c>
      <c r="BQ5" s="132" t="s">
        <v>241</v>
      </c>
      <c r="BR5" s="164" t="s">
        <v>242</v>
      </c>
      <c r="BS5" s="165" t="s">
        <v>214</v>
      </c>
      <c r="BT5" s="132" t="s">
        <v>215</v>
      </c>
      <c r="BU5" s="132" t="s">
        <v>216</v>
      </c>
      <c r="BV5" s="132" t="s">
        <v>217</v>
      </c>
      <c r="BW5" s="132" t="s">
        <v>218</v>
      </c>
      <c r="BX5" s="164" t="s">
        <v>219</v>
      </c>
      <c r="BY5" s="133" t="s">
        <v>243</v>
      </c>
      <c r="BZ5" s="134" t="s">
        <v>244</v>
      </c>
      <c r="CA5" s="134" t="s">
        <v>245</v>
      </c>
      <c r="CB5" s="134" t="s">
        <v>246</v>
      </c>
      <c r="CC5" s="134" t="s">
        <v>247</v>
      </c>
      <c r="CD5" s="167" t="s">
        <v>248</v>
      </c>
      <c r="CE5" s="135" t="s">
        <v>249</v>
      </c>
      <c r="CF5" s="133" t="s">
        <v>250</v>
      </c>
      <c r="CG5" s="134" t="s">
        <v>251</v>
      </c>
      <c r="CH5" s="134" t="s">
        <v>252</v>
      </c>
      <c r="CI5" s="167" t="s">
        <v>253</v>
      </c>
      <c r="CJ5" s="134" t="s">
        <v>254</v>
      </c>
      <c r="CK5" s="135" t="s">
        <v>255</v>
      </c>
      <c r="CL5" s="133" t="s">
        <v>220</v>
      </c>
      <c r="CM5" s="134" t="s">
        <v>221</v>
      </c>
      <c r="CN5" s="134" t="s">
        <v>222</v>
      </c>
      <c r="CO5" s="167" t="s">
        <v>223</v>
      </c>
      <c r="CP5" s="135" t="s">
        <v>224</v>
      </c>
      <c r="CQ5" s="166" t="s">
        <v>225</v>
      </c>
      <c r="CR5" s="134" t="s">
        <v>226</v>
      </c>
      <c r="CS5" s="134" t="s">
        <v>227</v>
      </c>
      <c r="CT5" s="135" t="s">
        <v>228</v>
      </c>
      <c r="CU5" s="136" t="s">
        <v>256</v>
      </c>
      <c r="CV5" s="137" t="s">
        <v>257</v>
      </c>
      <c r="CW5" s="137" t="s">
        <v>258</v>
      </c>
      <c r="CX5" s="137" t="s">
        <v>259</v>
      </c>
      <c r="CY5" s="137" t="s">
        <v>260</v>
      </c>
      <c r="CZ5" s="138" t="s">
        <v>261</v>
      </c>
      <c r="DA5" s="136" t="s">
        <v>262</v>
      </c>
      <c r="DB5" s="138" t="s">
        <v>263</v>
      </c>
      <c r="DC5" s="136" t="s">
        <v>264</v>
      </c>
      <c r="DD5" s="137" t="s">
        <v>265</v>
      </c>
      <c r="DE5" s="137" t="s">
        <v>266</v>
      </c>
      <c r="DF5" s="138" t="s">
        <v>267</v>
      </c>
      <c r="DG5" s="136" t="s">
        <v>229</v>
      </c>
      <c r="DH5" s="137" t="s">
        <v>230</v>
      </c>
      <c r="DI5" s="137" t="s">
        <v>231</v>
      </c>
      <c r="DJ5" s="138" t="s">
        <v>232</v>
      </c>
      <c r="DK5" s="9"/>
      <c r="DL5" s="49" t="s">
        <v>1</v>
      </c>
      <c r="DM5" s="50" t="s">
        <v>2</v>
      </c>
      <c r="DN5" s="50" t="s">
        <v>3</v>
      </c>
      <c r="DO5" s="50" t="s">
        <v>4</v>
      </c>
      <c r="DP5" s="113" t="s">
        <v>64</v>
      </c>
      <c r="DQ5" s="51" t="s">
        <v>62</v>
      </c>
    </row>
    <row r="6" spans="1:121" ht="13.5" thickBot="1" x14ac:dyDescent="0.25">
      <c r="A6" s="91">
        <v>99</v>
      </c>
      <c r="B6" s="52"/>
      <c r="C6" s="53"/>
      <c r="D6" s="53" t="s">
        <v>5</v>
      </c>
      <c r="E6" s="54" t="s">
        <v>22</v>
      </c>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55" t="s">
        <v>23</v>
      </c>
      <c r="DL6" s="56"/>
      <c r="DM6" s="57">
        <v>3</v>
      </c>
      <c r="DN6" s="58"/>
      <c r="DO6" s="59"/>
      <c r="DP6" s="60"/>
      <c r="DQ6" s="61"/>
    </row>
    <row r="7" spans="1:121" ht="16.5" customHeight="1" thickBot="1" x14ac:dyDescent="0.25">
      <c r="A7" s="92"/>
      <c r="B7" s="62"/>
      <c r="C7" s="63"/>
      <c r="D7" s="102"/>
      <c r="E7" s="41"/>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5"/>
      <c r="DL7" s="65"/>
      <c r="DM7" s="65"/>
      <c r="DN7" s="65"/>
      <c r="DO7" s="65"/>
      <c r="DP7" s="65"/>
      <c r="DQ7" s="66"/>
    </row>
    <row r="8" spans="1:121" ht="26.25" customHeight="1" thickBot="1" x14ac:dyDescent="0.25">
      <c r="A8" s="93"/>
      <c r="B8" s="155" t="s">
        <v>174</v>
      </c>
      <c r="C8" s="178"/>
      <c r="D8" s="103"/>
      <c r="E8" s="28"/>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67"/>
      <c r="DL8" s="68" t="str">
        <f t="shared" ref="DL8" si="0">IF(A8="","",IF(AND(ISERROR(SEARCH("U",E8))=FALSE,CoatedBoards=TRUE),0,IF(AND(ISERROR(SEARCH("C",E8))=FALSE,CoatedBoards=FALSE),0,SUMPRODUCT($E$6:$DK$6,E8:DK8))))</f>
        <v/>
      </c>
      <c r="DM8" s="69" t="str">
        <f t="shared" ref="DM8" si="1">IF(A8="","",VLOOKUP(A8,TheMatrix,5,FALSE))</f>
        <v/>
      </c>
      <c r="DN8" s="69" t="str">
        <f t="shared" ref="DN8" si="2">IF(A8="","",IF(DL8&gt;0,MAX(CEILING(DL8/VLOOKUP(A8,TheMatrix,3,FALSE),1)*VLOOKUP(A8,TheMatrix,2,FALSE),VLOOKUP(A8,TheMatrix,4,FALSE)),0))</f>
        <v/>
      </c>
      <c r="DO8" s="70" t="str">
        <f t="shared" ref="DO8" si="3">IF(A8="","",IF(DM8&gt;SparingLevel,0,DN8))</f>
        <v/>
      </c>
      <c r="DP8" s="71"/>
      <c r="DQ8" s="72" t="str">
        <f t="shared" ref="DQ8:DQ37" si="4">IF(A8="","",IF(ISERROR(DO8*DP8),IF(DO8&lt;&gt;0,"Ask for Quote",0),DO8*DP8))</f>
        <v/>
      </c>
    </row>
    <row r="9" spans="1:121" ht="12.75" customHeight="1" x14ac:dyDescent="0.2">
      <c r="A9" s="93"/>
      <c r="B9" s="168" t="s">
        <v>65</v>
      </c>
      <c r="C9" s="179"/>
      <c r="D9" s="103"/>
      <c r="E9" s="28"/>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67"/>
      <c r="DL9" s="68" t="str">
        <f t="shared" ref="DL9:DL86" si="5">IF(A9="","",IF(AND(ISERROR(SEARCH("U",E9))=FALSE,CoatedBoards=TRUE),0,IF(AND(ISERROR(SEARCH("C",E9))=FALSE,CoatedBoards=FALSE),0,SUMPRODUCT($E$6:$DK$6,E9:DK9))))</f>
        <v/>
      </c>
      <c r="DM9" s="69" t="str">
        <f t="shared" ref="DM9:DM86" si="6">IF(A9="","",VLOOKUP(A9,TheMatrix,5,FALSE))</f>
        <v/>
      </c>
      <c r="DN9" s="69" t="str">
        <f t="shared" ref="DN9:DN86" si="7">IF(A9="","",IF(DL9&gt;0,MAX(CEILING(DL9/VLOOKUP(A9,TheMatrix,3,FALSE),1)*VLOOKUP(A9,TheMatrix,2,FALSE),VLOOKUP(A9,TheMatrix,4,FALSE)),0))</f>
        <v/>
      </c>
      <c r="DO9" s="70" t="str">
        <f t="shared" ref="DO9:DO86" si="8">IF(A9="","",IF(DM9&gt;SparingLevel,0,DN9))</f>
        <v/>
      </c>
      <c r="DP9" s="71"/>
      <c r="DQ9" s="72" t="str">
        <f t="shared" si="4"/>
        <v/>
      </c>
    </row>
    <row r="10" spans="1:121" ht="12.75" customHeight="1" x14ac:dyDescent="0.2">
      <c r="A10" s="94">
        <v>2</v>
      </c>
      <c r="B10" s="97" t="s">
        <v>91</v>
      </c>
      <c r="C10" s="31" t="s">
        <v>456</v>
      </c>
      <c r="D10" s="110" t="s">
        <v>176</v>
      </c>
      <c r="E10" s="140"/>
      <c r="F10" s="73">
        <v>1</v>
      </c>
      <c r="G10" s="73">
        <v>1</v>
      </c>
      <c r="H10" s="73">
        <v>1</v>
      </c>
      <c r="I10" s="73">
        <v>1</v>
      </c>
      <c r="J10" s="73">
        <v>1</v>
      </c>
      <c r="K10" s="73">
        <v>1</v>
      </c>
      <c r="L10" s="73">
        <v>1</v>
      </c>
      <c r="M10" s="73">
        <v>1</v>
      </c>
      <c r="N10" s="73">
        <v>1</v>
      </c>
      <c r="O10" s="73">
        <v>1</v>
      </c>
      <c r="P10" s="73">
        <v>1</v>
      </c>
      <c r="Q10" s="73">
        <v>1</v>
      </c>
      <c r="R10" s="73">
        <v>1</v>
      </c>
      <c r="S10" s="73">
        <v>1</v>
      </c>
      <c r="T10" s="73">
        <v>1</v>
      </c>
      <c r="U10" s="73">
        <v>1</v>
      </c>
      <c r="V10" s="73">
        <v>1</v>
      </c>
      <c r="W10" s="73">
        <v>1</v>
      </c>
      <c r="X10" s="73">
        <v>1</v>
      </c>
      <c r="Y10" s="73">
        <v>1</v>
      </c>
      <c r="Z10" s="73">
        <v>1</v>
      </c>
      <c r="AA10" s="73">
        <v>1</v>
      </c>
      <c r="AB10" s="73">
        <v>1</v>
      </c>
      <c r="AC10" s="73">
        <v>1</v>
      </c>
      <c r="AD10" s="73">
        <v>1</v>
      </c>
      <c r="AE10" s="73">
        <v>1</v>
      </c>
      <c r="AF10" s="73">
        <v>1</v>
      </c>
      <c r="AG10" s="73">
        <v>1</v>
      </c>
      <c r="AH10" s="73">
        <v>1</v>
      </c>
      <c r="AI10" s="73">
        <v>1</v>
      </c>
      <c r="AJ10" s="73">
        <v>1</v>
      </c>
      <c r="AK10" s="73">
        <v>1</v>
      </c>
      <c r="AL10" s="73">
        <v>1</v>
      </c>
      <c r="AM10" s="73">
        <v>1</v>
      </c>
      <c r="AN10" s="73">
        <v>1</v>
      </c>
      <c r="AO10" s="73">
        <v>1</v>
      </c>
      <c r="AP10" s="73">
        <v>1</v>
      </c>
      <c r="AQ10" s="73">
        <v>1</v>
      </c>
      <c r="AR10" s="73">
        <v>1</v>
      </c>
      <c r="AS10" s="73">
        <v>1</v>
      </c>
      <c r="AT10" s="73">
        <v>1</v>
      </c>
      <c r="AU10" s="73">
        <v>1</v>
      </c>
      <c r="AV10" s="73">
        <v>1</v>
      </c>
      <c r="AW10" s="73">
        <v>1</v>
      </c>
      <c r="AX10" s="73">
        <v>1</v>
      </c>
      <c r="AY10" s="73">
        <v>1</v>
      </c>
      <c r="AZ10" s="73">
        <v>1</v>
      </c>
      <c r="BA10" s="73">
        <v>1</v>
      </c>
      <c r="BB10" s="73">
        <v>1</v>
      </c>
      <c r="BC10" s="73">
        <v>1</v>
      </c>
      <c r="BD10" s="73">
        <v>1</v>
      </c>
      <c r="BE10" s="73">
        <v>1</v>
      </c>
      <c r="BF10" s="73">
        <v>1</v>
      </c>
      <c r="BG10" s="73">
        <v>1</v>
      </c>
      <c r="BH10" s="73"/>
      <c r="BI10" s="73">
        <v>1</v>
      </c>
      <c r="BJ10" s="73">
        <v>1</v>
      </c>
      <c r="BK10" s="73">
        <v>1</v>
      </c>
      <c r="BL10" s="73">
        <v>1</v>
      </c>
      <c r="BM10" s="73">
        <v>1</v>
      </c>
      <c r="BN10" s="73">
        <v>1</v>
      </c>
      <c r="BO10" s="73">
        <v>1</v>
      </c>
      <c r="BP10" s="73">
        <v>1</v>
      </c>
      <c r="BQ10" s="73">
        <v>1</v>
      </c>
      <c r="BR10" s="73">
        <v>1</v>
      </c>
      <c r="BS10" s="73">
        <v>1</v>
      </c>
      <c r="BT10" s="73">
        <v>1</v>
      </c>
      <c r="BU10" s="73">
        <v>1</v>
      </c>
      <c r="BV10" s="73">
        <v>1</v>
      </c>
      <c r="BW10" s="73">
        <v>1</v>
      </c>
      <c r="BX10" s="73">
        <v>1</v>
      </c>
      <c r="BY10" s="73">
        <v>1</v>
      </c>
      <c r="BZ10" s="73">
        <v>1</v>
      </c>
      <c r="CA10" s="73">
        <v>1</v>
      </c>
      <c r="CB10" s="73">
        <v>1</v>
      </c>
      <c r="CC10" s="73">
        <v>1</v>
      </c>
      <c r="CD10" s="73">
        <v>1</v>
      </c>
      <c r="CE10" s="73">
        <v>1</v>
      </c>
      <c r="CF10" s="73">
        <v>1</v>
      </c>
      <c r="CG10" s="73">
        <v>1</v>
      </c>
      <c r="CH10" s="73">
        <v>1</v>
      </c>
      <c r="CI10" s="73">
        <v>1</v>
      </c>
      <c r="CJ10" s="73">
        <v>1</v>
      </c>
      <c r="CK10" s="73">
        <v>1</v>
      </c>
      <c r="CL10" s="73">
        <v>1</v>
      </c>
      <c r="CM10" s="73">
        <v>1</v>
      </c>
      <c r="CN10" s="73">
        <v>1</v>
      </c>
      <c r="CO10" s="73">
        <v>1</v>
      </c>
      <c r="CP10" s="73">
        <v>1</v>
      </c>
      <c r="CQ10" s="73">
        <v>1</v>
      </c>
      <c r="CR10" s="73">
        <v>1</v>
      </c>
      <c r="CS10" s="73">
        <v>1</v>
      </c>
      <c r="CT10" s="73">
        <v>1</v>
      </c>
      <c r="CU10" s="73">
        <v>1</v>
      </c>
      <c r="CV10" s="73">
        <v>1</v>
      </c>
      <c r="CW10" s="73">
        <v>1</v>
      </c>
      <c r="CX10" s="73">
        <v>1</v>
      </c>
      <c r="CY10" s="73">
        <v>1</v>
      </c>
      <c r="CZ10" s="73">
        <v>1</v>
      </c>
      <c r="DA10" s="73">
        <v>1</v>
      </c>
      <c r="DB10" s="73">
        <v>1</v>
      </c>
      <c r="DC10" s="73">
        <v>1</v>
      </c>
      <c r="DD10" s="73">
        <v>1</v>
      </c>
      <c r="DE10" s="73">
        <v>1</v>
      </c>
      <c r="DF10" s="73">
        <v>1</v>
      </c>
      <c r="DG10" s="73">
        <v>1</v>
      </c>
      <c r="DH10" s="73">
        <v>1</v>
      </c>
      <c r="DI10" s="73">
        <v>1</v>
      </c>
      <c r="DJ10" s="73">
        <v>1</v>
      </c>
      <c r="DK10" s="74"/>
      <c r="DL10" s="68">
        <f t="shared" si="5"/>
        <v>0</v>
      </c>
      <c r="DM10" s="69">
        <f t="shared" si="6"/>
        <v>2</v>
      </c>
      <c r="DN10" s="69">
        <f t="shared" si="7"/>
        <v>0</v>
      </c>
      <c r="DO10" s="70">
        <f t="shared" si="8"/>
        <v>0</v>
      </c>
      <c r="DP10" s="120">
        <v>0</v>
      </c>
      <c r="DQ10" s="121">
        <f t="shared" si="4"/>
        <v>0</v>
      </c>
    </row>
    <row r="11" spans="1:121" ht="12.75" customHeight="1" x14ac:dyDescent="0.2">
      <c r="A11" s="94"/>
      <c r="B11" s="169" t="s">
        <v>135</v>
      </c>
      <c r="C11" s="170"/>
      <c r="D11" s="110" t="s">
        <v>176</v>
      </c>
      <c r="E11" s="140"/>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4"/>
      <c r="DL11" s="68" t="str">
        <f t="shared" ref="DL11:DL37" si="9">IF(A11="","",IF(AND(ISERROR(SEARCH("U",E11))=FALSE,CoatedBoards=TRUE),0,IF(AND(ISERROR(SEARCH("C",E11))=FALSE,CoatedBoards=FALSE),0,SUMPRODUCT($E$6:$DK$6,E11:DK11))))</f>
        <v/>
      </c>
      <c r="DM11" s="69" t="str">
        <f t="shared" ref="DM11:DM37" si="10">IF(A11="","",VLOOKUP(A11,TheMatrix,5,FALSE))</f>
        <v/>
      </c>
      <c r="DN11" s="69" t="str">
        <f t="shared" ref="DN11:DN37" si="11">IF(A11="","",IF(DL11&gt;0,MAX(CEILING(DL11/VLOOKUP(A11,TheMatrix,3,FALSE),1)*VLOOKUP(A11,TheMatrix,2,FALSE),VLOOKUP(A11,TheMatrix,4,FALSE)),0))</f>
        <v/>
      </c>
      <c r="DO11" s="70" t="str">
        <f t="shared" ref="DO11:DO37" si="12">IF(A11="","",IF(DM11&gt;SparingLevel,0,DN11))</f>
        <v/>
      </c>
      <c r="DP11" s="120"/>
      <c r="DQ11" s="121" t="str">
        <f t="shared" si="4"/>
        <v/>
      </c>
    </row>
    <row r="12" spans="1:121" ht="12.75" customHeight="1" x14ac:dyDescent="0.2">
      <c r="A12" s="94">
        <v>11</v>
      </c>
      <c r="B12" s="97" t="s">
        <v>272</v>
      </c>
      <c r="C12" s="31" t="s">
        <v>273</v>
      </c>
      <c r="D12" s="110" t="s">
        <v>176</v>
      </c>
      <c r="E12" s="140"/>
      <c r="F12" s="73">
        <v>1</v>
      </c>
      <c r="G12" s="73">
        <v>1</v>
      </c>
      <c r="H12" s="73">
        <v>1</v>
      </c>
      <c r="I12" s="73">
        <v>1</v>
      </c>
      <c r="J12" s="73">
        <v>1</v>
      </c>
      <c r="K12" s="73">
        <v>1</v>
      </c>
      <c r="L12" s="73">
        <v>1</v>
      </c>
      <c r="M12" s="73">
        <v>1</v>
      </c>
      <c r="N12" s="73">
        <v>1</v>
      </c>
      <c r="O12" s="73">
        <v>1</v>
      </c>
      <c r="P12" s="73">
        <v>1</v>
      </c>
      <c r="Q12" s="73">
        <v>1</v>
      </c>
      <c r="R12" s="73">
        <v>1</v>
      </c>
      <c r="S12" s="73">
        <v>1</v>
      </c>
      <c r="T12" s="73">
        <v>1</v>
      </c>
      <c r="U12" s="73">
        <v>1</v>
      </c>
      <c r="V12" s="73">
        <v>1</v>
      </c>
      <c r="W12" s="73">
        <v>1</v>
      </c>
      <c r="X12" s="73">
        <v>1</v>
      </c>
      <c r="Y12" s="73">
        <v>1</v>
      </c>
      <c r="Z12" s="73">
        <v>1</v>
      </c>
      <c r="AA12" s="73">
        <v>1</v>
      </c>
      <c r="AB12" s="73">
        <v>1</v>
      </c>
      <c r="AC12" s="73">
        <v>1</v>
      </c>
      <c r="AD12" s="73">
        <v>1</v>
      </c>
      <c r="AE12" s="73">
        <v>1</v>
      </c>
      <c r="AF12" s="73">
        <v>1</v>
      </c>
      <c r="AG12" s="73">
        <v>1</v>
      </c>
      <c r="AH12" s="73">
        <v>1</v>
      </c>
      <c r="AI12" s="73">
        <v>1</v>
      </c>
      <c r="AJ12" s="73">
        <v>1</v>
      </c>
      <c r="AK12" s="73">
        <v>1</v>
      </c>
      <c r="AL12" s="73">
        <v>1</v>
      </c>
      <c r="AM12" s="73">
        <v>1</v>
      </c>
      <c r="AN12" s="73"/>
      <c r="AO12" s="73"/>
      <c r="AP12" s="73"/>
      <c r="AQ12" s="73"/>
      <c r="AR12" s="73">
        <v>1</v>
      </c>
      <c r="AS12" s="73">
        <v>1</v>
      </c>
      <c r="AT12" s="73">
        <v>1</v>
      </c>
      <c r="AU12" s="73">
        <v>1</v>
      </c>
      <c r="AV12" s="73">
        <v>1</v>
      </c>
      <c r="AW12" s="73">
        <v>1</v>
      </c>
      <c r="AX12" s="73">
        <v>1</v>
      </c>
      <c r="AY12" s="73">
        <v>1</v>
      </c>
      <c r="AZ12" s="73">
        <v>1</v>
      </c>
      <c r="BA12" s="73">
        <v>1</v>
      </c>
      <c r="BB12" s="73">
        <v>1</v>
      </c>
      <c r="BC12" s="73">
        <v>1</v>
      </c>
      <c r="BD12" s="73">
        <v>1</v>
      </c>
      <c r="BE12" s="73">
        <v>1</v>
      </c>
      <c r="BF12" s="73">
        <v>1</v>
      </c>
      <c r="BG12" s="73">
        <v>1</v>
      </c>
      <c r="BH12" s="73"/>
      <c r="BI12" s="73">
        <v>1</v>
      </c>
      <c r="BJ12" s="73">
        <v>1</v>
      </c>
      <c r="BK12" s="73">
        <v>1</v>
      </c>
      <c r="BL12" s="73">
        <v>1</v>
      </c>
      <c r="BM12" s="73">
        <v>1</v>
      </c>
      <c r="BN12" s="73">
        <v>1</v>
      </c>
      <c r="BO12" s="73">
        <v>1</v>
      </c>
      <c r="BP12" s="73">
        <v>1</v>
      </c>
      <c r="BQ12" s="73">
        <v>1</v>
      </c>
      <c r="BR12" s="73">
        <v>1</v>
      </c>
      <c r="BS12" s="73">
        <v>1</v>
      </c>
      <c r="BT12" s="73">
        <v>1</v>
      </c>
      <c r="BU12" s="73">
        <v>1</v>
      </c>
      <c r="BV12" s="73">
        <v>1</v>
      </c>
      <c r="BW12" s="73">
        <v>1</v>
      </c>
      <c r="BX12" s="73">
        <v>1</v>
      </c>
      <c r="BY12" s="73">
        <v>1</v>
      </c>
      <c r="BZ12" s="73">
        <v>1</v>
      </c>
      <c r="CA12" s="73">
        <v>1</v>
      </c>
      <c r="CB12" s="73">
        <v>1</v>
      </c>
      <c r="CC12" s="73">
        <v>1</v>
      </c>
      <c r="CD12" s="73">
        <v>1</v>
      </c>
      <c r="CE12" s="73">
        <v>1</v>
      </c>
      <c r="CF12" s="73">
        <v>1</v>
      </c>
      <c r="CG12" s="73">
        <v>1</v>
      </c>
      <c r="CH12" s="73">
        <v>1</v>
      </c>
      <c r="CI12" s="73">
        <v>1</v>
      </c>
      <c r="CJ12" s="73">
        <v>1</v>
      </c>
      <c r="CK12" s="73">
        <v>1</v>
      </c>
      <c r="CL12" s="73">
        <v>1</v>
      </c>
      <c r="CM12" s="73">
        <v>1</v>
      </c>
      <c r="CN12" s="73">
        <v>1</v>
      </c>
      <c r="CO12" s="73">
        <v>1</v>
      </c>
      <c r="CP12" s="73">
        <v>1</v>
      </c>
      <c r="CQ12" s="73"/>
      <c r="CR12" s="73"/>
      <c r="CS12" s="73"/>
      <c r="CT12" s="73"/>
      <c r="CU12" s="73">
        <v>1</v>
      </c>
      <c r="CV12" s="73">
        <v>1</v>
      </c>
      <c r="CW12" s="73">
        <v>1</v>
      </c>
      <c r="CX12" s="73">
        <v>1</v>
      </c>
      <c r="CY12" s="73">
        <v>1</v>
      </c>
      <c r="CZ12" s="73">
        <v>1</v>
      </c>
      <c r="DA12" s="73">
        <v>1</v>
      </c>
      <c r="DB12" s="73">
        <v>1</v>
      </c>
      <c r="DC12" s="73">
        <v>1</v>
      </c>
      <c r="DD12" s="73">
        <v>1</v>
      </c>
      <c r="DE12" s="73">
        <v>1</v>
      </c>
      <c r="DF12" s="73">
        <v>1</v>
      </c>
      <c r="DG12" s="73">
        <v>1</v>
      </c>
      <c r="DH12" s="73">
        <v>1</v>
      </c>
      <c r="DI12" s="73">
        <v>1</v>
      </c>
      <c r="DJ12" s="73">
        <v>1</v>
      </c>
      <c r="DK12" s="74"/>
      <c r="DL12" s="68">
        <f t="shared" si="9"/>
        <v>0</v>
      </c>
      <c r="DM12" s="69" t="str">
        <f t="shared" si="10"/>
        <v>NR</v>
      </c>
      <c r="DN12" s="69">
        <f t="shared" si="11"/>
        <v>0</v>
      </c>
      <c r="DO12" s="70">
        <f t="shared" si="12"/>
        <v>0</v>
      </c>
      <c r="DP12" s="120">
        <v>0</v>
      </c>
      <c r="DQ12" s="121">
        <f t="shared" si="4"/>
        <v>0</v>
      </c>
    </row>
    <row r="13" spans="1:121" ht="12.75" customHeight="1" x14ac:dyDescent="0.2">
      <c r="A13" s="94">
        <v>11</v>
      </c>
      <c r="B13" s="30" t="s">
        <v>274</v>
      </c>
      <c r="C13" s="31" t="s">
        <v>275</v>
      </c>
      <c r="D13" s="110" t="s">
        <v>176</v>
      </c>
      <c r="E13" s="140"/>
      <c r="F13" s="73">
        <v>1</v>
      </c>
      <c r="G13" s="73">
        <v>1</v>
      </c>
      <c r="H13" s="73">
        <v>1</v>
      </c>
      <c r="I13" s="73">
        <v>1</v>
      </c>
      <c r="J13" s="73">
        <v>1</v>
      </c>
      <c r="K13" s="73">
        <v>1</v>
      </c>
      <c r="L13" s="73">
        <v>1</v>
      </c>
      <c r="M13" s="73">
        <v>1</v>
      </c>
      <c r="N13" s="73">
        <v>1</v>
      </c>
      <c r="O13" s="73">
        <v>1</v>
      </c>
      <c r="P13" s="73">
        <v>1</v>
      </c>
      <c r="Q13" s="73">
        <v>1</v>
      </c>
      <c r="R13" s="73">
        <v>1</v>
      </c>
      <c r="S13" s="73">
        <v>1</v>
      </c>
      <c r="T13" s="73">
        <v>1</v>
      </c>
      <c r="U13" s="73">
        <v>1</v>
      </c>
      <c r="V13" s="73">
        <v>1</v>
      </c>
      <c r="W13" s="73">
        <v>1</v>
      </c>
      <c r="X13" s="73">
        <v>1</v>
      </c>
      <c r="Y13" s="73">
        <v>1</v>
      </c>
      <c r="Z13" s="73">
        <v>1</v>
      </c>
      <c r="AA13" s="73">
        <v>1</v>
      </c>
      <c r="AB13" s="73">
        <v>1</v>
      </c>
      <c r="AC13" s="73">
        <v>1</v>
      </c>
      <c r="AD13" s="73">
        <v>1</v>
      </c>
      <c r="AE13" s="73">
        <v>1</v>
      </c>
      <c r="AF13" s="73">
        <v>1</v>
      </c>
      <c r="AG13" s="73">
        <v>1</v>
      </c>
      <c r="AH13" s="73">
        <v>1</v>
      </c>
      <c r="AI13" s="73">
        <v>1</v>
      </c>
      <c r="AJ13" s="73">
        <v>1</v>
      </c>
      <c r="AK13" s="73">
        <v>1</v>
      </c>
      <c r="AL13" s="73">
        <v>1</v>
      </c>
      <c r="AM13" s="73">
        <v>1</v>
      </c>
      <c r="AN13" s="73"/>
      <c r="AO13" s="73"/>
      <c r="AP13" s="73"/>
      <c r="AQ13" s="73"/>
      <c r="AR13" s="73">
        <v>1</v>
      </c>
      <c r="AS13" s="73">
        <v>1</v>
      </c>
      <c r="AT13" s="73">
        <v>1</v>
      </c>
      <c r="AU13" s="73">
        <v>1</v>
      </c>
      <c r="AV13" s="73">
        <v>1</v>
      </c>
      <c r="AW13" s="73">
        <v>1</v>
      </c>
      <c r="AX13" s="73">
        <v>1</v>
      </c>
      <c r="AY13" s="73">
        <v>1</v>
      </c>
      <c r="AZ13" s="73">
        <v>1</v>
      </c>
      <c r="BA13" s="73">
        <v>1</v>
      </c>
      <c r="BB13" s="73">
        <v>1</v>
      </c>
      <c r="BC13" s="73">
        <v>1</v>
      </c>
      <c r="BD13" s="73">
        <v>1</v>
      </c>
      <c r="BE13" s="73">
        <v>1</v>
      </c>
      <c r="BF13" s="73">
        <v>1</v>
      </c>
      <c r="BG13" s="73">
        <v>1</v>
      </c>
      <c r="BH13" s="73"/>
      <c r="BI13" s="73">
        <v>1</v>
      </c>
      <c r="BJ13" s="73">
        <v>1</v>
      </c>
      <c r="BK13" s="73">
        <v>1</v>
      </c>
      <c r="BL13" s="73">
        <v>1</v>
      </c>
      <c r="BM13" s="73">
        <v>1</v>
      </c>
      <c r="BN13" s="73">
        <v>1</v>
      </c>
      <c r="BO13" s="73">
        <v>1</v>
      </c>
      <c r="BP13" s="73">
        <v>1</v>
      </c>
      <c r="BQ13" s="73">
        <v>1</v>
      </c>
      <c r="BR13" s="73">
        <v>1</v>
      </c>
      <c r="BS13" s="73">
        <v>1</v>
      </c>
      <c r="BT13" s="73">
        <v>1</v>
      </c>
      <c r="BU13" s="73">
        <v>1</v>
      </c>
      <c r="BV13" s="73">
        <v>1</v>
      </c>
      <c r="BW13" s="73">
        <v>1</v>
      </c>
      <c r="BX13" s="73">
        <v>1</v>
      </c>
      <c r="BY13" s="73">
        <v>1</v>
      </c>
      <c r="BZ13" s="73">
        <v>1</v>
      </c>
      <c r="CA13" s="73">
        <v>1</v>
      </c>
      <c r="CB13" s="73">
        <v>1</v>
      </c>
      <c r="CC13" s="73">
        <v>1</v>
      </c>
      <c r="CD13" s="73">
        <v>1</v>
      </c>
      <c r="CE13" s="73">
        <v>1</v>
      </c>
      <c r="CF13" s="73">
        <v>1</v>
      </c>
      <c r="CG13" s="73">
        <v>1</v>
      </c>
      <c r="CH13" s="73">
        <v>1</v>
      </c>
      <c r="CI13" s="73">
        <v>1</v>
      </c>
      <c r="CJ13" s="73">
        <v>1</v>
      </c>
      <c r="CK13" s="73">
        <v>1</v>
      </c>
      <c r="CL13" s="73">
        <v>1</v>
      </c>
      <c r="CM13" s="73">
        <v>1</v>
      </c>
      <c r="CN13" s="73">
        <v>1</v>
      </c>
      <c r="CO13" s="73">
        <v>1</v>
      </c>
      <c r="CP13" s="73">
        <v>1</v>
      </c>
      <c r="CQ13" s="73"/>
      <c r="CR13" s="73"/>
      <c r="CS13" s="73"/>
      <c r="CT13" s="73"/>
      <c r="CU13" s="73">
        <v>1</v>
      </c>
      <c r="CV13" s="73">
        <v>1</v>
      </c>
      <c r="CW13" s="73">
        <v>1</v>
      </c>
      <c r="CX13" s="73">
        <v>1</v>
      </c>
      <c r="CY13" s="73">
        <v>1</v>
      </c>
      <c r="CZ13" s="73">
        <v>1</v>
      </c>
      <c r="DA13" s="73">
        <v>1</v>
      </c>
      <c r="DB13" s="73">
        <v>1</v>
      </c>
      <c r="DC13" s="73">
        <v>1</v>
      </c>
      <c r="DD13" s="73">
        <v>1</v>
      </c>
      <c r="DE13" s="73">
        <v>1</v>
      </c>
      <c r="DF13" s="73">
        <v>1</v>
      </c>
      <c r="DG13" s="73">
        <v>1</v>
      </c>
      <c r="DH13" s="73">
        <v>1</v>
      </c>
      <c r="DI13" s="73">
        <v>1</v>
      </c>
      <c r="DJ13" s="73">
        <v>1</v>
      </c>
      <c r="DK13" s="74"/>
      <c r="DL13" s="68">
        <f t="shared" si="9"/>
        <v>0</v>
      </c>
      <c r="DM13" s="69" t="str">
        <f t="shared" si="10"/>
        <v>NR</v>
      </c>
      <c r="DN13" s="69">
        <f t="shared" si="11"/>
        <v>0</v>
      </c>
      <c r="DO13" s="70">
        <f t="shared" si="12"/>
        <v>0</v>
      </c>
      <c r="DP13" s="120">
        <v>0</v>
      </c>
      <c r="DQ13" s="121">
        <f t="shared" si="4"/>
        <v>0</v>
      </c>
    </row>
    <row r="14" spans="1:121" ht="12.75" customHeight="1" x14ac:dyDescent="0.2">
      <c r="A14" s="94">
        <v>11</v>
      </c>
      <c r="B14" s="30" t="s">
        <v>276</v>
      </c>
      <c r="C14" s="31" t="s">
        <v>277</v>
      </c>
      <c r="D14" s="110" t="s">
        <v>176</v>
      </c>
      <c r="E14" s="140"/>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v>1</v>
      </c>
      <c r="AO14" s="73">
        <v>1</v>
      </c>
      <c r="AP14" s="73">
        <v>1</v>
      </c>
      <c r="AQ14" s="73">
        <v>1</v>
      </c>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v>1</v>
      </c>
      <c r="CR14" s="73">
        <v>1</v>
      </c>
      <c r="CS14" s="73">
        <v>1</v>
      </c>
      <c r="CT14" s="73">
        <v>1</v>
      </c>
      <c r="CU14" s="73"/>
      <c r="CV14" s="73"/>
      <c r="CW14" s="73"/>
      <c r="CX14" s="73"/>
      <c r="CY14" s="73"/>
      <c r="CZ14" s="73"/>
      <c r="DA14" s="73"/>
      <c r="DB14" s="73"/>
      <c r="DC14" s="73"/>
      <c r="DD14" s="73"/>
      <c r="DE14" s="73"/>
      <c r="DF14" s="73"/>
      <c r="DG14" s="73"/>
      <c r="DH14" s="73"/>
      <c r="DI14" s="73"/>
      <c r="DJ14" s="73"/>
      <c r="DK14" s="74"/>
      <c r="DL14" s="68">
        <f t="shared" si="9"/>
        <v>0</v>
      </c>
      <c r="DM14" s="69" t="str">
        <f t="shared" si="10"/>
        <v>NR</v>
      </c>
      <c r="DN14" s="69">
        <f t="shared" si="11"/>
        <v>0</v>
      </c>
      <c r="DO14" s="70">
        <f t="shared" si="12"/>
        <v>0</v>
      </c>
      <c r="DP14" s="120">
        <v>0</v>
      </c>
      <c r="DQ14" s="121">
        <f t="shared" si="4"/>
        <v>0</v>
      </c>
    </row>
    <row r="15" spans="1:121" ht="12.75" customHeight="1" x14ac:dyDescent="0.2">
      <c r="A15" s="94"/>
      <c r="B15" s="171" t="s">
        <v>169</v>
      </c>
      <c r="C15" s="170"/>
      <c r="D15" s="110" t="s">
        <v>176</v>
      </c>
      <c r="E15" s="140"/>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4"/>
      <c r="DL15" s="68" t="str">
        <f t="shared" si="9"/>
        <v/>
      </c>
      <c r="DM15" s="69" t="str">
        <f t="shared" si="10"/>
        <v/>
      </c>
      <c r="DN15" s="69" t="str">
        <f t="shared" si="11"/>
        <v/>
      </c>
      <c r="DO15" s="70" t="str">
        <f t="shared" si="12"/>
        <v/>
      </c>
      <c r="DP15" s="120"/>
      <c r="DQ15" s="121" t="str">
        <f t="shared" si="4"/>
        <v/>
      </c>
    </row>
    <row r="16" spans="1:121" ht="12.75" customHeight="1" x14ac:dyDescent="0.2">
      <c r="A16" s="94">
        <v>10</v>
      </c>
      <c r="B16" s="97" t="s">
        <v>170</v>
      </c>
      <c r="C16" s="31" t="s">
        <v>171</v>
      </c>
      <c r="D16" s="110" t="s">
        <v>176</v>
      </c>
      <c r="E16" s="140"/>
      <c r="F16" s="73">
        <v>1</v>
      </c>
      <c r="G16" s="73">
        <v>1</v>
      </c>
      <c r="H16" s="73">
        <v>1</v>
      </c>
      <c r="I16" s="73">
        <v>1</v>
      </c>
      <c r="J16" s="73"/>
      <c r="K16" s="73"/>
      <c r="L16" s="73"/>
      <c r="M16" s="73"/>
      <c r="N16" s="73"/>
      <c r="O16" s="73"/>
      <c r="P16" s="73"/>
      <c r="Q16" s="73"/>
      <c r="R16" s="73"/>
      <c r="S16" s="73"/>
      <c r="T16" s="73"/>
      <c r="U16" s="73"/>
      <c r="V16" s="73">
        <v>1</v>
      </c>
      <c r="W16" s="73">
        <v>1</v>
      </c>
      <c r="X16" s="73">
        <v>1</v>
      </c>
      <c r="Y16" s="73">
        <v>1</v>
      </c>
      <c r="Z16" s="73">
        <v>1</v>
      </c>
      <c r="AA16" s="73"/>
      <c r="AB16" s="73"/>
      <c r="AC16" s="73"/>
      <c r="AD16" s="73"/>
      <c r="AE16" s="73"/>
      <c r="AF16" s="73"/>
      <c r="AG16" s="73"/>
      <c r="AH16" s="73"/>
      <c r="AI16" s="73"/>
      <c r="AJ16" s="73"/>
      <c r="AK16" s="73"/>
      <c r="AL16" s="73"/>
      <c r="AM16" s="73"/>
      <c r="AN16" s="73"/>
      <c r="AO16" s="73"/>
      <c r="AP16" s="73"/>
      <c r="AQ16" s="73"/>
      <c r="AR16" s="73">
        <v>1</v>
      </c>
      <c r="AS16" s="73">
        <v>1</v>
      </c>
      <c r="AT16" s="73">
        <v>1</v>
      </c>
      <c r="AU16" s="73">
        <v>1</v>
      </c>
      <c r="AV16" s="73">
        <v>1</v>
      </c>
      <c r="AW16" s="73"/>
      <c r="AX16" s="73"/>
      <c r="AY16" s="73"/>
      <c r="AZ16" s="73"/>
      <c r="BA16" s="73"/>
      <c r="BB16" s="73"/>
      <c r="BC16" s="73"/>
      <c r="BD16" s="73"/>
      <c r="BE16" s="73"/>
      <c r="BF16" s="73"/>
      <c r="BG16" s="73"/>
      <c r="BH16" s="73"/>
      <c r="BI16" s="73">
        <v>1</v>
      </c>
      <c r="BJ16" s="73">
        <v>1</v>
      </c>
      <c r="BK16" s="73">
        <v>1</v>
      </c>
      <c r="BL16" s="73">
        <v>1</v>
      </c>
      <c r="BM16" s="73"/>
      <c r="BN16" s="73"/>
      <c r="BO16" s="73"/>
      <c r="BP16" s="73"/>
      <c r="BQ16" s="73"/>
      <c r="BR16" s="73"/>
      <c r="BS16" s="73"/>
      <c r="BT16" s="73"/>
      <c r="BU16" s="73"/>
      <c r="BV16" s="73"/>
      <c r="BW16" s="73"/>
      <c r="BX16" s="73"/>
      <c r="BY16" s="73">
        <v>1</v>
      </c>
      <c r="BZ16" s="73">
        <v>1</v>
      </c>
      <c r="CA16" s="73">
        <v>1</v>
      </c>
      <c r="CB16" s="73">
        <v>1</v>
      </c>
      <c r="CC16" s="73">
        <v>1</v>
      </c>
      <c r="CD16" s="73"/>
      <c r="CE16" s="73"/>
      <c r="CF16" s="73"/>
      <c r="CG16" s="73"/>
      <c r="CH16" s="73"/>
      <c r="CI16" s="73"/>
      <c r="CJ16" s="73"/>
      <c r="CK16" s="73"/>
      <c r="CL16" s="73"/>
      <c r="CM16" s="73"/>
      <c r="CN16" s="73"/>
      <c r="CO16" s="73"/>
      <c r="CP16" s="73"/>
      <c r="CQ16" s="73"/>
      <c r="CR16" s="73"/>
      <c r="CS16" s="73"/>
      <c r="CT16" s="73"/>
      <c r="CU16" s="73">
        <v>1</v>
      </c>
      <c r="CV16" s="73">
        <v>1</v>
      </c>
      <c r="CW16" s="73">
        <v>1</v>
      </c>
      <c r="CX16" s="73">
        <v>1</v>
      </c>
      <c r="CY16" s="73">
        <v>1</v>
      </c>
      <c r="CZ16" s="73"/>
      <c r="DA16" s="73"/>
      <c r="DB16" s="73"/>
      <c r="DC16" s="73"/>
      <c r="DD16" s="73"/>
      <c r="DE16" s="73"/>
      <c r="DF16" s="73"/>
      <c r="DG16" s="73"/>
      <c r="DH16" s="73"/>
      <c r="DI16" s="73"/>
      <c r="DJ16" s="73"/>
      <c r="DK16" s="74"/>
      <c r="DL16" s="68">
        <f t="shared" si="9"/>
        <v>0</v>
      </c>
      <c r="DM16" s="69">
        <f t="shared" si="10"/>
        <v>3</v>
      </c>
      <c r="DN16" s="69">
        <f t="shared" si="11"/>
        <v>0</v>
      </c>
      <c r="DO16" s="70">
        <f t="shared" si="12"/>
        <v>0</v>
      </c>
      <c r="DP16" s="120">
        <v>0</v>
      </c>
      <c r="DQ16" s="121">
        <f t="shared" si="4"/>
        <v>0</v>
      </c>
    </row>
    <row r="17" spans="1:121" ht="12.75" customHeight="1" x14ac:dyDescent="0.2">
      <c r="A17" s="94">
        <v>10</v>
      </c>
      <c r="B17" s="97" t="s">
        <v>172</v>
      </c>
      <c r="C17" s="31" t="s">
        <v>173</v>
      </c>
      <c r="D17" s="110" t="s">
        <v>176</v>
      </c>
      <c r="E17" s="140"/>
      <c r="F17" s="73"/>
      <c r="G17" s="73"/>
      <c r="H17" s="73"/>
      <c r="I17" s="73"/>
      <c r="J17" s="73">
        <v>1</v>
      </c>
      <c r="K17" s="73">
        <v>1</v>
      </c>
      <c r="L17" s="73"/>
      <c r="M17" s="73"/>
      <c r="N17" s="73"/>
      <c r="O17" s="73"/>
      <c r="P17" s="73"/>
      <c r="Q17" s="73"/>
      <c r="R17" s="73"/>
      <c r="S17" s="73"/>
      <c r="T17" s="73"/>
      <c r="U17" s="73"/>
      <c r="V17" s="73"/>
      <c r="W17" s="73"/>
      <c r="X17" s="73"/>
      <c r="Y17" s="73"/>
      <c r="Z17" s="73"/>
      <c r="AA17" s="73">
        <v>1</v>
      </c>
      <c r="AB17" s="73">
        <v>1</v>
      </c>
      <c r="AC17" s="73"/>
      <c r="AD17" s="73"/>
      <c r="AE17" s="73"/>
      <c r="AF17" s="73"/>
      <c r="AG17" s="73"/>
      <c r="AH17" s="73"/>
      <c r="AI17" s="73"/>
      <c r="AJ17" s="73"/>
      <c r="AK17" s="73"/>
      <c r="AL17" s="73"/>
      <c r="AM17" s="73"/>
      <c r="AN17" s="73"/>
      <c r="AO17" s="73"/>
      <c r="AP17" s="73"/>
      <c r="AQ17" s="73"/>
      <c r="AR17" s="73"/>
      <c r="AS17" s="73"/>
      <c r="AT17" s="73"/>
      <c r="AU17" s="73"/>
      <c r="AV17" s="73"/>
      <c r="AW17" s="73">
        <v>1</v>
      </c>
      <c r="AX17" s="73"/>
      <c r="AY17" s="73"/>
      <c r="AZ17" s="73"/>
      <c r="BA17" s="73"/>
      <c r="BB17" s="73"/>
      <c r="BC17" s="73"/>
      <c r="BD17" s="73"/>
      <c r="BE17" s="73"/>
      <c r="BF17" s="73"/>
      <c r="BG17" s="73"/>
      <c r="BH17" s="73"/>
      <c r="BI17" s="73"/>
      <c r="BJ17" s="73"/>
      <c r="BK17" s="73"/>
      <c r="BL17" s="73"/>
      <c r="BM17" s="73">
        <v>1</v>
      </c>
      <c r="BN17" s="73">
        <v>1</v>
      </c>
      <c r="BO17" s="73"/>
      <c r="BP17" s="73"/>
      <c r="BQ17" s="73"/>
      <c r="BR17" s="73"/>
      <c r="BS17" s="73"/>
      <c r="BT17" s="73"/>
      <c r="BU17" s="73"/>
      <c r="BV17" s="73"/>
      <c r="BW17" s="73"/>
      <c r="BX17" s="73"/>
      <c r="BY17" s="73"/>
      <c r="BZ17" s="73"/>
      <c r="CA17" s="73"/>
      <c r="CB17" s="73"/>
      <c r="CC17" s="73"/>
      <c r="CD17" s="73">
        <v>1</v>
      </c>
      <c r="CE17" s="73">
        <v>1</v>
      </c>
      <c r="CF17" s="73"/>
      <c r="CG17" s="73"/>
      <c r="CH17" s="73"/>
      <c r="CI17" s="73"/>
      <c r="CJ17" s="73"/>
      <c r="CK17" s="73"/>
      <c r="CL17" s="73"/>
      <c r="CM17" s="73"/>
      <c r="CN17" s="73"/>
      <c r="CO17" s="73"/>
      <c r="CP17" s="73"/>
      <c r="CQ17" s="73"/>
      <c r="CR17" s="73"/>
      <c r="CS17" s="73"/>
      <c r="CT17" s="73"/>
      <c r="CU17" s="73"/>
      <c r="CV17" s="73"/>
      <c r="CW17" s="73"/>
      <c r="CX17" s="73"/>
      <c r="CY17" s="73"/>
      <c r="CZ17" s="73">
        <v>1</v>
      </c>
      <c r="DA17" s="73"/>
      <c r="DB17" s="73"/>
      <c r="DC17" s="73"/>
      <c r="DD17" s="73"/>
      <c r="DE17" s="73"/>
      <c r="DF17" s="73"/>
      <c r="DG17" s="73"/>
      <c r="DH17" s="73"/>
      <c r="DI17" s="73"/>
      <c r="DJ17" s="73"/>
      <c r="DK17" s="74"/>
      <c r="DL17" s="68">
        <f t="shared" si="9"/>
        <v>0</v>
      </c>
      <c r="DM17" s="69">
        <f t="shared" si="10"/>
        <v>3</v>
      </c>
      <c r="DN17" s="69">
        <f t="shared" si="11"/>
        <v>0</v>
      </c>
      <c r="DO17" s="70">
        <f t="shared" si="12"/>
        <v>0</v>
      </c>
      <c r="DP17" s="120">
        <v>0</v>
      </c>
      <c r="DQ17" s="121">
        <f t="shared" si="4"/>
        <v>0</v>
      </c>
    </row>
    <row r="18" spans="1:121" ht="12.75" customHeight="1" x14ac:dyDescent="0.2">
      <c r="A18" s="94"/>
      <c r="B18" s="171" t="s">
        <v>289</v>
      </c>
      <c r="C18" s="170"/>
      <c r="D18" s="110" t="s">
        <v>176</v>
      </c>
      <c r="E18" s="140"/>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4"/>
      <c r="DL18" s="68" t="str">
        <f t="shared" si="9"/>
        <v/>
      </c>
      <c r="DM18" s="69" t="str">
        <f t="shared" si="10"/>
        <v/>
      </c>
      <c r="DN18" s="69" t="str">
        <f t="shared" si="11"/>
        <v/>
      </c>
      <c r="DO18" s="70" t="str">
        <f t="shared" si="12"/>
        <v/>
      </c>
      <c r="DP18" s="120"/>
      <c r="DQ18" s="121" t="str">
        <f t="shared" si="4"/>
        <v/>
      </c>
    </row>
    <row r="19" spans="1:121" ht="12.75" customHeight="1" x14ac:dyDescent="0.2">
      <c r="A19" s="94">
        <v>10</v>
      </c>
      <c r="B19" s="97" t="s">
        <v>290</v>
      </c>
      <c r="C19" s="31" t="s">
        <v>291</v>
      </c>
      <c r="D19" s="110" t="s">
        <v>176</v>
      </c>
      <c r="E19" s="140"/>
      <c r="F19" s="73"/>
      <c r="G19" s="73"/>
      <c r="H19" s="73"/>
      <c r="I19" s="73"/>
      <c r="J19" s="73"/>
      <c r="K19" s="73"/>
      <c r="L19" s="73"/>
      <c r="M19" s="73"/>
      <c r="N19" s="73"/>
      <c r="O19" s="73"/>
      <c r="P19" s="73">
        <v>2</v>
      </c>
      <c r="Q19" s="73">
        <v>2</v>
      </c>
      <c r="R19" s="73">
        <v>2</v>
      </c>
      <c r="S19" s="73">
        <v>2</v>
      </c>
      <c r="T19" s="73"/>
      <c r="U19" s="73"/>
      <c r="V19" s="73"/>
      <c r="W19" s="73"/>
      <c r="X19" s="73"/>
      <c r="Y19" s="73"/>
      <c r="Z19" s="73"/>
      <c r="AA19" s="73"/>
      <c r="AB19" s="73"/>
      <c r="AC19" s="73"/>
      <c r="AD19" s="73"/>
      <c r="AE19" s="73"/>
      <c r="AF19" s="73"/>
      <c r="AG19" s="73"/>
      <c r="AH19" s="73"/>
      <c r="AI19" s="73">
        <v>2</v>
      </c>
      <c r="AJ19" s="73">
        <v>2</v>
      </c>
      <c r="AK19" s="73">
        <v>2</v>
      </c>
      <c r="AL19" s="73">
        <v>2</v>
      </c>
      <c r="AM19" s="73"/>
      <c r="AN19" s="73"/>
      <c r="AO19" s="73"/>
      <c r="AP19" s="73"/>
      <c r="AQ19" s="73"/>
      <c r="AR19" s="73"/>
      <c r="AS19" s="73"/>
      <c r="AT19" s="73"/>
      <c r="AU19" s="73"/>
      <c r="AV19" s="73"/>
      <c r="AW19" s="73"/>
      <c r="AX19" s="73"/>
      <c r="AY19" s="73"/>
      <c r="AZ19" s="73"/>
      <c r="BA19" s="73"/>
      <c r="BB19" s="73"/>
      <c r="BC19" s="73"/>
      <c r="BD19" s="73">
        <v>2</v>
      </c>
      <c r="BE19" s="73">
        <v>2</v>
      </c>
      <c r="BF19" s="73">
        <v>2</v>
      </c>
      <c r="BG19" s="73">
        <v>2</v>
      </c>
      <c r="BH19" s="73"/>
      <c r="BI19" s="73"/>
      <c r="BJ19" s="73"/>
      <c r="BK19" s="73"/>
      <c r="BL19" s="73"/>
      <c r="BM19" s="73"/>
      <c r="BN19" s="73"/>
      <c r="BO19" s="73"/>
      <c r="BP19" s="73"/>
      <c r="BQ19" s="73"/>
      <c r="BR19" s="73"/>
      <c r="BS19" s="73">
        <v>2</v>
      </c>
      <c r="BT19" s="73">
        <v>2</v>
      </c>
      <c r="BU19" s="73">
        <v>2</v>
      </c>
      <c r="BV19" s="73">
        <v>2</v>
      </c>
      <c r="BW19" s="73"/>
      <c r="BX19" s="73"/>
      <c r="BY19" s="73"/>
      <c r="BZ19" s="73"/>
      <c r="CA19" s="73"/>
      <c r="CB19" s="73"/>
      <c r="CC19" s="73"/>
      <c r="CD19" s="73"/>
      <c r="CE19" s="73"/>
      <c r="CF19" s="73"/>
      <c r="CG19" s="73"/>
      <c r="CH19" s="73"/>
      <c r="CI19" s="73"/>
      <c r="CJ19" s="73"/>
      <c r="CK19" s="73"/>
      <c r="CL19" s="73">
        <v>2</v>
      </c>
      <c r="CM19" s="73">
        <v>2</v>
      </c>
      <c r="CN19" s="73">
        <v>2</v>
      </c>
      <c r="CO19" s="73">
        <v>2</v>
      </c>
      <c r="CP19" s="73"/>
      <c r="CQ19" s="73"/>
      <c r="CR19" s="73"/>
      <c r="CS19" s="73"/>
      <c r="CT19" s="73"/>
      <c r="CU19" s="73"/>
      <c r="CV19" s="73"/>
      <c r="CW19" s="73"/>
      <c r="CX19" s="73"/>
      <c r="CY19" s="73"/>
      <c r="CZ19" s="73"/>
      <c r="DA19" s="73"/>
      <c r="DB19" s="73"/>
      <c r="DC19" s="73"/>
      <c r="DD19" s="73"/>
      <c r="DE19" s="73"/>
      <c r="DF19" s="73"/>
      <c r="DG19" s="73">
        <v>2</v>
      </c>
      <c r="DH19" s="73">
        <v>2</v>
      </c>
      <c r="DI19" s="73">
        <v>2</v>
      </c>
      <c r="DJ19" s="73">
        <v>2</v>
      </c>
      <c r="DK19" s="74"/>
      <c r="DL19" s="68">
        <f t="shared" si="9"/>
        <v>0</v>
      </c>
      <c r="DM19" s="69">
        <f t="shared" si="10"/>
        <v>3</v>
      </c>
      <c r="DN19" s="69">
        <f t="shared" si="11"/>
        <v>0</v>
      </c>
      <c r="DO19" s="70">
        <f t="shared" si="12"/>
        <v>0</v>
      </c>
      <c r="DP19" s="120">
        <v>0</v>
      </c>
      <c r="DQ19" s="121">
        <f t="shared" si="4"/>
        <v>0</v>
      </c>
    </row>
    <row r="20" spans="1:121" ht="12.75" customHeight="1" x14ac:dyDescent="0.2">
      <c r="A20" s="94">
        <v>10</v>
      </c>
      <c r="B20" s="97" t="s">
        <v>292</v>
      </c>
      <c r="C20" s="31" t="s">
        <v>293</v>
      </c>
      <c r="D20" s="110" t="s">
        <v>176</v>
      </c>
      <c r="E20" s="140"/>
      <c r="F20" s="73"/>
      <c r="G20" s="73"/>
      <c r="H20" s="73"/>
      <c r="I20" s="73"/>
      <c r="J20" s="73"/>
      <c r="K20" s="73"/>
      <c r="L20" s="73"/>
      <c r="M20" s="73"/>
      <c r="N20" s="73"/>
      <c r="O20" s="73"/>
      <c r="P20" s="73"/>
      <c r="Q20" s="73"/>
      <c r="R20" s="73"/>
      <c r="S20" s="73"/>
      <c r="T20" s="73">
        <v>2</v>
      </c>
      <c r="U20" s="73">
        <v>2</v>
      </c>
      <c r="V20" s="73"/>
      <c r="W20" s="73"/>
      <c r="X20" s="73"/>
      <c r="Y20" s="73"/>
      <c r="Z20" s="73"/>
      <c r="AA20" s="73"/>
      <c r="AB20" s="73"/>
      <c r="AC20" s="73"/>
      <c r="AD20" s="73"/>
      <c r="AE20" s="73"/>
      <c r="AF20" s="73"/>
      <c r="AG20" s="73"/>
      <c r="AH20" s="73"/>
      <c r="AI20" s="73"/>
      <c r="AJ20" s="73"/>
      <c r="AK20" s="73"/>
      <c r="AL20" s="73"/>
      <c r="AM20" s="73">
        <v>2</v>
      </c>
      <c r="AN20" s="73">
        <v>2</v>
      </c>
      <c r="AO20" s="73">
        <v>2</v>
      </c>
      <c r="AP20" s="73">
        <v>2</v>
      </c>
      <c r="AQ20" s="73">
        <v>2</v>
      </c>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v>2</v>
      </c>
      <c r="BX20" s="73">
        <v>2</v>
      </c>
      <c r="BY20" s="73"/>
      <c r="BZ20" s="73"/>
      <c r="CA20" s="73"/>
      <c r="CB20" s="73"/>
      <c r="CC20" s="73"/>
      <c r="CD20" s="73"/>
      <c r="CE20" s="73"/>
      <c r="CF20" s="73"/>
      <c r="CG20" s="73"/>
      <c r="CH20" s="73"/>
      <c r="CI20" s="73"/>
      <c r="CJ20" s="73"/>
      <c r="CK20" s="73"/>
      <c r="CL20" s="73"/>
      <c r="CM20" s="73"/>
      <c r="CN20" s="73"/>
      <c r="CO20" s="73"/>
      <c r="CP20" s="73">
        <v>2</v>
      </c>
      <c r="CQ20" s="73">
        <v>2</v>
      </c>
      <c r="CR20" s="73">
        <v>2</v>
      </c>
      <c r="CS20" s="73">
        <v>2</v>
      </c>
      <c r="CT20" s="73">
        <v>2</v>
      </c>
      <c r="CU20" s="73"/>
      <c r="CV20" s="73"/>
      <c r="CW20" s="73"/>
      <c r="CX20" s="73"/>
      <c r="CY20" s="73"/>
      <c r="CZ20" s="73"/>
      <c r="DA20" s="73"/>
      <c r="DB20" s="73"/>
      <c r="DC20" s="73"/>
      <c r="DD20" s="73"/>
      <c r="DE20" s="73"/>
      <c r="DF20" s="73"/>
      <c r="DG20" s="73"/>
      <c r="DH20" s="73"/>
      <c r="DI20" s="73"/>
      <c r="DJ20" s="73"/>
      <c r="DK20" s="74"/>
      <c r="DL20" s="68">
        <f t="shared" si="9"/>
        <v>0</v>
      </c>
      <c r="DM20" s="69">
        <f t="shared" si="10"/>
        <v>3</v>
      </c>
      <c r="DN20" s="69">
        <f t="shared" si="11"/>
        <v>0</v>
      </c>
      <c r="DO20" s="70">
        <f t="shared" si="12"/>
        <v>0</v>
      </c>
      <c r="DP20" s="120">
        <v>0</v>
      </c>
      <c r="DQ20" s="121">
        <f t="shared" si="4"/>
        <v>0</v>
      </c>
    </row>
    <row r="21" spans="1:121" ht="12.75" customHeight="1" x14ac:dyDescent="0.2">
      <c r="A21" s="94"/>
      <c r="B21" s="171" t="s">
        <v>288</v>
      </c>
      <c r="C21" s="170"/>
      <c r="D21" s="110" t="s">
        <v>176</v>
      </c>
      <c r="E21" s="140"/>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4"/>
      <c r="DL21" s="68" t="str">
        <f t="shared" ref="DL21:DL22" si="13">IF(A21="","",IF(AND(ISERROR(SEARCH("U",E21))=FALSE,CoatedBoards=TRUE),0,IF(AND(ISERROR(SEARCH("C",E21))=FALSE,CoatedBoards=FALSE),0,SUMPRODUCT($E$6:$DK$6,E21:DK21))))</f>
        <v/>
      </c>
      <c r="DM21" s="69" t="str">
        <f t="shared" ref="DM21:DM22" si="14">IF(A21="","",VLOOKUP(A21,TheMatrix,5,FALSE))</f>
        <v/>
      </c>
      <c r="DN21" s="69" t="str">
        <f t="shared" ref="DN21:DN22" si="15">IF(A21="","",IF(DL21&gt;0,MAX(CEILING(DL21/VLOOKUP(A21,TheMatrix,3,FALSE),1)*VLOOKUP(A21,TheMatrix,2,FALSE),VLOOKUP(A21,TheMatrix,4,FALSE)),0))</f>
        <v/>
      </c>
      <c r="DO21" s="70" t="str">
        <f t="shared" ref="DO21:DO22" si="16">IF(A21="","",IF(DM21&gt;SparingLevel,0,DN21))</f>
        <v/>
      </c>
      <c r="DP21" s="120"/>
      <c r="DQ21" s="121" t="str">
        <f t="shared" ref="DQ21:DQ22" si="17">IF(A21="","",IF(ISERROR(DO21*DP21),IF(DO21&lt;&gt;0,"Ask for Quote",0),DO21*DP21))</f>
        <v/>
      </c>
    </row>
    <row r="22" spans="1:121" ht="12.75" customHeight="1" x14ac:dyDescent="0.2">
      <c r="A22" s="94">
        <v>11</v>
      </c>
      <c r="B22" s="97" t="s">
        <v>286</v>
      </c>
      <c r="C22" s="31" t="s">
        <v>287</v>
      </c>
      <c r="D22" s="110" t="s">
        <v>176</v>
      </c>
      <c r="E22" s="140"/>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v>1</v>
      </c>
      <c r="AO22" s="73">
        <v>1</v>
      </c>
      <c r="AP22" s="73">
        <v>1</v>
      </c>
      <c r="AQ22" s="73">
        <v>1</v>
      </c>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v>1</v>
      </c>
      <c r="CR22" s="73">
        <v>1</v>
      </c>
      <c r="CS22" s="73">
        <v>1</v>
      </c>
      <c r="CT22" s="73">
        <v>1</v>
      </c>
      <c r="CU22" s="73"/>
      <c r="CV22" s="73"/>
      <c r="CW22" s="73"/>
      <c r="CX22" s="73"/>
      <c r="CY22" s="73"/>
      <c r="CZ22" s="73"/>
      <c r="DA22" s="73"/>
      <c r="DB22" s="73"/>
      <c r="DC22" s="73"/>
      <c r="DD22" s="73"/>
      <c r="DE22" s="73"/>
      <c r="DF22" s="73"/>
      <c r="DG22" s="73"/>
      <c r="DH22" s="73"/>
      <c r="DI22" s="73"/>
      <c r="DJ22" s="73"/>
      <c r="DK22" s="74"/>
      <c r="DL22" s="68">
        <f t="shared" si="13"/>
        <v>0</v>
      </c>
      <c r="DM22" s="69" t="str">
        <f t="shared" si="14"/>
        <v>NR</v>
      </c>
      <c r="DN22" s="69">
        <f t="shared" si="15"/>
        <v>0</v>
      </c>
      <c r="DO22" s="70">
        <f t="shared" si="16"/>
        <v>0</v>
      </c>
      <c r="DP22" s="120">
        <v>0</v>
      </c>
      <c r="DQ22" s="121">
        <f t="shared" si="17"/>
        <v>0</v>
      </c>
    </row>
    <row r="23" spans="1:121" ht="12.75" customHeight="1" x14ac:dyDescent="0.2">
      <c r="A23" s="94"/>
      <c r="B23" s="171" t="s">
        <v>180</v>
      </c>
      <c r="C23" s="170"/>
      <c r="D23" s="110" t="s">
        <v>176</v>
      </c>
      <c r="E23" s="140"/>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4"/>
      <c r="DL23" s="68" t="str">
        <f t="shared" si="9"/>
        <v/>
      </c>
      <c r="DM23" s="69" t="str">
        <f t="shared" si="10"/>
        <v/>
      </c>
      <c r="DN23" s="69" t="str">
        <f t="shared" si="11"/>
        <v/>
      </c>
      <c r="DO23" s="70" t="str">
        <f t="shared" si="12"/>
        <v/>
      </c>
      <c r="DP23" s="120"/>
      <c r="DQ23" s="121" t="str">
        <f t="shared" si="4"/>
        <v/>
      </c>
    </row>
    <row r="24" spans="1:121" ht="12.75" customHeight="1" x14ac:dyDescent="0.2">
      <c r="A24" s="94">
        <v>10</v>
      </c>
      <c r="B24" s="97" t="s">
        <v>113</v>
      </c>
      <c r="C24" s="31" t="s">
        <v>114</v>
      </c>
      <c r="D24" s="110" t="s">
        <v>176</v>
      </c>
      <c r="E24" s="140"/>
      <c r="F24" s="73">
        <v>1</v>
      </c>
      <c r="G24" s="73">
        <v>1</v>
      </c>
      <c r="H24" s="73">
        <v>1</v>
      </c>
      <c r="I24" s="73">
        <v>1</v>
      </c>
      <c r="J24" s="73">
        <v>1</v>
      </c>
      <c r="K24" s="73">
        <v>1</v>
      </c>
      <c r="L24" s="73"/>
      <c r="M24" s="73"/>
      <c r="N24" s="73"/>
      <c r="O24" s="73"/>
      <c r="P24" s="73"/>
      <c r="Q24" s="73"/>
      <c r="R24" s="73"/>
      <c r="S24" s="73"/>
      <c r="T24" s="73"/>
      <c r="U24" s="73"/>
      <c r="V24" s="73">
        <v>1</v>
      </c>
      <c r="W24" s="73">
        <v>1</v>
      </c>
      <c r="X24" s="73">
        <v>1</v>
      </c>
      <c r="Y24" s="73">
        <v>1</v>
      </c>
      <c r="Z24" s="73">
        <v>1</v>
      </c>
      <c r="AA24" s="73">
        <v>1</v>
      </c>
      <c r="AB24" s="73">
        <v>1</v>
      </c>
      <c r="AC24" s="73"/>
      <c r="AD24" s="73"/>
      <c r="AE24" s="73"/>
      <c r="AF24" s="73"/>
      <c r="AG24" s="73"/>
      <c r="AH24" s="73"/>
      <c r="AI24" s="73"/>
      <c r="AJ24" s="73"/>
      <c r="AK24" s="73"/>
      <c r="AL24" s="73"/>
      <c r="AM24" s="73"/>
      <c r="AN24" s="73"/>
      <c r="AO24" s="73"/>
      <c r="AP24" s="73"/>
      <c r="AQ24" s="73"/>
      <c r="AR24" s="73">
        <v>1</v>
      </c>
      <c r="AS24" s="73">
        <v>1</v>
      </c>
      <c r="AT24" s="73">
        <v>1</v>
      </c>
      <c r="AU24" s="73">
        <v>1</v>
      </c>
      <c r="AV24" s="73">
        <v>1</v>
      </c>
      <c r="AW24" s="73">
        <v>1</v>
      </c>
      <c r="AX24" s="73"/>
      <c r="AY24" s="73"/>
      <c r="AZ24" s="73"/>
      <c r="BA24" s="73"/>
      <c r="BB24" s="73"/>
      <c r="BC24" s="73"/>
      <c r="BD24" s="73"/>
      <c r="BE24" s="73"/>
      <c r="BF24" s="73"/>
      <c r="BG24" s="73"/>
      <c r="BH24" s="73"/>
      <c r="BI24" s="73">
        <v>1</v>
      </c>
      <c r="BJ24" s="73">
        <v>1</v>
      </c>
      <c r="BK24" s="73">
        <v>1</v>
      </c>
      <c r="BL24" s="73">
        <v>1</v>
      </c>
      <c r="BM24" s="73">
        <v>1</v>
      </c>
      <c r="BN24" s="73">
        <v>1</v>
      </c>
      <c r="BO24" s="73"/>
      <c r="BP24" s="73"/>
      <c r="BQ24" s="73"/>
      <c r="BR24" s="73"/>
      <c r="BS24" s="73"/>
      <c r="BT24" s="73"/>
      <c r="BU24" s="73"/>
      <c r="BV24" s="73"/>
      <c r="BW24" s="73"/>
      <c r="BX24" s="73"/>
      <c r="BY24" s="73">
        <v>1</v>
      </c>
      <c r="BZ24" s="73">
        <v>1</v>
      </c>
      <c r="CA24" s="73">
        <v>1</v>
      </c>
      <c r="CB24" s="73">
        <v>1</v>
      </c>
      <c r="CC24" s="73">
        <v>1</v>
      </c>
      <c r="CD24" s="73">
        <v>1</v>
      </c>
      <c r="CE24" s="73">
        <v>1</v>
      </c>
      <c r="CF24" s="73"/>
      <c r="CG24" s="73"/>
      <c r="CH24" s="73"/>
      <c r="CI24" s="73"/>
      <c r="CJ24" s="73"/>
      <c r="CK24" s="73"/>
      <c r="CL24" s="73"/>
      <c r="CM24" s="73"/>
      <c r="CN24" s="73"/>
      <c r="CO24" s="73"/>
      <c r="CP24" s="73"/>
      <c r="CQ24" s="73"/>
      <c r="CR24" s="73"/>
      <c r="CS24" s="73"/>
      <c r="CT24" s="73"/>
      <c r="CU24" s="73">
        <v>1</v>
      </c>
      <c r="CV24" s="73">
        <v>1</v>
      </c>
      <c r="CW24" s="73">
        <v>1</v>
      </c>
      <c r="CX24" s="73">
        <v>1</v>
      </c>
      <c r="CY24" s="73">
        <v>1</v>
      </c>
      <c r="CZ24" s="73">
        <v>1</v>
      </c>
      <c r="DA24" s="73"/>
      <c r="DB24" s="73"/>
      <c r="DC24" s="73"/>
      <c r="DD24" s="73"/>
      <c r="DE24" s="73"/>
      <c r="DF24" s="73"/>
      <c r="DG24" s="73"/>
      <c r="DH24" s="73"/>
      <c r="DI24" s="73"/>
      <c r="DJ24" s="73"/>
      <c r="DK24" s="74"/>
      <c r="DL24" s="68">
        <f t="shared" si="9"/>
        <v>0</v>
      </c>
      <c r="DM24" s="69">
        <f t="shared" si="10"/>
        <v>3</v>
      </c>
      <c r="DN24" s="69">
        <f t="shared" si="11"/>
        <v>0</v>
      </c>
      <c r="DO24" s="70">
        <f t="shared" si="12"/>
        <v>0</v>
      </c>
      <c r="DP24" s="120">
        <v>0</v>
      </c>
      <c r="DQ24" s="121">
        <f t="shared" si="4"/>
        <v>0</v>
      </c>
    </row>
    <row r="25" spans="1:121" ht="12.75" customHeight="1" x14ac:dyDescent="0.2">
      <c r="A25" s="94">
        <v>10</v>
      </c>
      <c r="B25" s="97" t="s">
        <v>115</v>
      </c>
      <c r="C25" s="31" t="s">
        <v>116</v>
      </c>
      <c r="D25" s="110" t="s">
        <v>176</v>
      </c>
      <c r="E25" s="140"/>
      <c r="F25" s="73"/>
      <c r="G25" s="73"/>
      <c r="H25" s="73"/>
      <c r="I25" s="73"/>
      <c r="J25" s="73"/>
      <c r="K25" s="73"/>
      <c r="L25" s="73">
        <v>1</v>
      </c>
      <c r="M25" s="73">
        <v>1</v>
      </c>
      <c r="N25" s="73">
        <v>1</v>
      </c>
      <c r="O25" s="73">
        <v>1</v>
      </c>
      <c r="P25" s="73"/>
      <c r="Q25" s="73"/>
      <c r="R25" s="73"/>
      <c r="S25" s="73"/>
      <c r="T25" s="73"/>
      <c r="U25" s="73"/>
      <c r="V25" s="73"/>
      <c r="W25" s="73"/>
      <c r="X25" s="73"/>
      <c r="Y25" s="73"/>
      <c r="Z25" s="73"/>
      <c r="AA25" s="73"/>
      <c r="AB25" s="73"/>
      <c r="AC25" s="73">
        <v>1</v>
      </c>
      <c r="AD25" s="73">
        <v>1</v>
      </c>
      <c r="AE25" s="73">
        <v>1</v>
      </c>
      <c r="AF25" s="73">
        <v>1</v>
      </c>
      <c r="AG25" s="73">
        <v>1</v>
      </c>
      <c r="AH25" s="73">
        <v>1</v>
      </c>
      <c r="AI25" s="73"/>
      <c r="AJ25" s="73"/>
      <c r="AK25" s="73"/>
      <c r="AL25" s="73"/>
      <c r="AM25" s="73"/>
      <c r="AN25" s="73"/>
      <c r="AO25" s="73"/>
      <c r="AP25" s="73"/>
      <c r="AQ25" s="73"/>
      <c r="AR25" s="73"/>
      <c r="AS25" s="73"/>
      <c r="AT25" s="73"/>
      <c r="AU25" s="73"/>
      <c r="AV25" s="73"/>
      <c r="AW25" s="73"/>
      <c r="AX25" s="73">
        <v>1</v>
      </c>
      <c r="AY25" s="73">
        <v>1</v>
      </c>
      <c r="AZ25" s="73">
        <v>1</v>
      </c>
      <c r="BA25" s="73">
        <v>1</v>
      </c>
      <c r="BB25" s="73">
        <v>1</v>
      </c>
      <c r="BC25" s="73">
        <v>1</v>
      </c>
      <c r="BD25" s="73"/>
      <c r="BE25" s="73"/>
      <c r="BF25" s="73"/>
      <c r="BG25" s="73"/>
      <c r="BH25" s="73"/>
      <c r="BI25" s="73"/>
      <c r="BJ25" s="73"/>
      <c r="BK25" s="73"/>
      <c r="BL25" s="73"/>
      <c r="BM25" s="73"/>
      <c r="BN25" s="73"/>
      <c r="BO25" s="73">
        <v>1</v>
      </c>
      <c r="BP25" s="73">
        <v>1</v>
      </c>
      <c r="BQ25" s="73">
        <v>1</v>
      </c>
      <c r="BR25" s="73">
        <v>1</v>
      </c>
      <c r="BS25" s="73"/>
      <c r="BT25" s="73"/>
      <c r="BU25" s="73"/>
      <c r="BV25" s="73"/>
      <c r="BW25" s="73"/>
      <c r="BX25" s="73"/>
      <c r="BY25" s="73"/>
      <c r="BZ25" s="73"/>
      <c r="CA25" s="73"/>
      <c r="CB25" s="73"/>
      <c r="CC25" s="73"/>
      <c r="CD25" s="73"/>
      <c r="CE25" s="73"/>
      <c r="CF25" s="73">
        <v>1</v>
      </c>
      <c r="CG25" s="73">
        <v>1</v>
      </c>
      <c r="CH25" s="73">
        <v>1</v>
      </c>
      <c r="CI25" s="73">
        <v>1</v>
      </c>
      <c r="CJ25" s="73">
        <v>1</v>
      </c>
      <c r="CK25" s="73">
        <v>1</v>
      </c>
      <c r="CL25" s="73"/>
      <c r="CM25" s="73"/>
      <c r="CN25" s="73"/>
      <c r="CO25" s="73"/>
      <c r="CP25" s="73"/>
      <c r="CQ25" s="73"/>
      <c r="CR25" s="73"/>
      <c r="CS25" s="73"/>
      <c r="CT25" s="73"/>
      <c r="CU25" s="73"/>
      <c r="CV25" s="73"/>
      <c r="CW25" s="73"/>
      <c r="CX25" s="73"/>
      <c r="CY25" s="73"/>
      <c r="CZ25" s="73"/>
      <c r="DA25" s="73">
        <v>1</v>
      </c>
      <c r="DB25" s="73">
        <v>1</v>
      </c>
      <c r="DC25" s="73">
        <v>1</v>
      </c>
      <c r="DD25" s="73">
        <v>1</v>
      </c>
      <c r="DE25" s="73">
        <v>1</v>
      </c>
      <c r="DF25" s="73">
        <v>1</v>
      </c>
      <c r="DG25" s="73"/>
      <c r="DH25" s="73"/>
      <c r="DI25" s="73"/>
      <c r="DJ25" s="73"/>
      <c r="DK25" s="74"/>
      <c r="DL25" s="68">
        <f t="shared" si="9"/>
        <v>0</v>
      </c>
      <c r="DM25" s="69">
        <f t="shared" si="10"/>
        <v>3</v>
      </c>
      <c r="DN25" s="69">
        <f t="shared" si="11"/>
        <v>0</v>
      </c>
      <c r="DO25" s="70">
        <f t="shared" si="12"/>
        <v>0</v>
      </c>
      <c r="DP25" s="120">
        <v>0</v>
      </c>
      <c r="DQ25" s="121">
        <f t="shared" si="4"/>
        <v>0</v>
      </c>
    </row>
    <row r="26" spans="1:121" ht="12.75" customHeight="1" x14ac:dyDescent="0.2">
      <c r="A26" s="94">
        <v>10</v>
      </c>
      <c r="B26" s="97" t="s">
        <v>278</v>
      </c>
      <c r="C26" s="31" t="s">
        <v>279</v>
      </c>
      <c r="D26" s="110" t="s">
        <v>176</v>
      </c>
      <c r="E26" s="140"/>
      <c r="F26" s="73"/>
      <c r="G26" s="73"/>
      <c r="H26" s="73"/>
      <c r="I26" s="73"/>
      <c r="J26" s="73"/>
      <c r="K26" s="73"/>
      <c r="L26" s="73"/>
      <c r="M26" s="73"/>
      <c r="N26" s="73"/>
      <c r="O26" s="73"/>
      <c r="P26" s="73">
        <v>2</v>
      </c>
      <c r="Q26" s="73">
        <v>2</v>
      </c>
      <c r="R26" s="73"/>
      <c r="S26" s="73"/>
      <c r="T26" s="73"/>
      <c r="U26" s="73"/>
      <c r="V26" s="73"/>
      <c r="W26" s="73"/>
      <c r="X26" s="73"/>
      <c r="Y26" s="73"/>
      <c r="Z26" s="73"/>
      <c r="AA26" s="73"/>
      <c r="AB26" s="73"/>
      <c r="AC26" s="73"/>
      <c r="AD26" s="73"/>
      <c r="AE26" s="73"/>
      <c r="AF26" s="73"/>
      <c r="AG26" s="73"/>
      <c r="AH26" s="73"/>
      <c r="AI26" s="73">
        <v>2</v>
      </c>
      <c r="AJ26" s="73">
        <v>2</v>
      </c>
      <c r="AK26" s="73"/>
      <c r="AL26" s="73"/>
      <c r="AM26" s="73"/>
      <c r="AN26" s="73"/>
      <c r="AO26" s="73"/>
      <c r="AP26" s="73"/>
      <c r="AQ26" s="73"/>
      <c r="AR26" s="73"/>
      <c r="AS26" s="73"/>
      <c r="AT26" s="73"/>
      <c r="AU26" s="73"/>
      <c r="AV26" s="73"/>
      <c r="AW26" s="73"/>
      <c r="AX26" s="73"/>
      <c r="AY26" s="73"/>
      <c r="AZ26" s="73"/>
      <c r="BA26" s="73"/>
      <c r="BB26" s="73"/>
      <c r="BC26" s="73"/>
      <c r="BD26" s="73">
        <v>2</v>
      </c>
      <c r="BE26" s="73">
        <v>2</v>
      </c>
      <c r="BF26" s="73">
        <v>2</v>
      </c>
      <c r="BG26" s="73"/>
      <c r="BH26" s="73"/>
      <c r="BI26" s="73"/>
      <c r="BJ26" s="73"/>
      <c r="BK26" s="73"/>
      <c r="BL26" s="73"/>
      <c r="BM26" s="73"/>
      <c r="BN26" s="73"/>
      <c r="BO26" s="73"/>
      <c r="BP26" s="73"/>
      <c r="BQ26" s="73"/>
      <c r="BR26" s="73"/>
      <c r="BS26" s="73">
        <v>2</v>
      </c>
      <c r="BT26" s="73">
        <v>2</v>
      </c>
      <c r="BU26" s="73"/>
      <c r="BV26" s="73"/>
      <c r="BW26" s="73"/>
      <c r="BX26" s="73"/>
      <c r="BY26" s="73"/>
      <c r="BZ26" s="73"/>
      <c r="CA26" s="73"/>
      <c r="CB26" s="73"/>
      <c r="CC26" s="73"/>
      <c r="CD26" s="73"/>
      <c r="CE26" s="73"/>
      <c r="CF26" s="73"/>
      <c r="CG26" s="73"/>
      <c r="CH26" s="73"/>
      <c r="CI26" s="73"/>
      <c r="CJ26" s="73"/>
      <c r="CK26" s="73"/>
      <c r="CL26" s="73">
        <v>2</v>
      </c>
      <c r="CM26" s="73">
        <v>2</v>
      </c>
      <c r="CN26" s="73"/>
      <c r="CO26" s="73"/>
      <c r="CP26" s="73"/>
      <c r="CQ26" s="73"/>
      <c r="CR26" s="73"/>
      <c r="CS26" s="73"/>
      <c r="CT26" s="73"/>
      <c r="CU26" s="73"/>
      <c r="CV26" s="73"/>
      <c r="CW26" s="73"/>
      <c r="CX26" s="73"/>
      <c r="CY26" s="73"/>
      <c r="CZ26" s="73"/>
      <c r="DA26" s="73"/>
      <c r="DB26" s="73"/>
      <c r="DC26" s="73"/>
      <c r="DD26" s="73"/>
      <c r="DE26" s="73"/>
      <c r="DF26" s="73"/>
      <c r="DG26" s="73">
        <v>2</v>
      </c>
      <c r="DH26" s="73">
        <v>2</v>
      </c>
      <c r="DI26" s="73">
        <v>2</v>
      </c>
      <c r="DJ26" s="73"/>
      <c r="DK26" s="74"/>
      <c r="DL26" s="68">
        <f t="shared" si="9"/>
        <v>0</v>
      </c>
      <c r="DM26" s="69">
        <f t="shared" si="10"/>
        <v>3</v>
      </c>
      <c r="DN26" s="69">
        <f t="shared" si="11"/>
        <v>0</v>
      </c>
      <c r="DO26" s="70">
        <f t="shared" si="12"/>
        <v>0</v>
      </c>
      <c r="DP26" s="120">
        <v>0</v>
      </c>
      <c r="DQ26" s="121">
        <f t="shared" si="4"/>
        <v>0</v>
      </c>
    </row>
    <row r="27" spans="1:121" ht="12.75" customHeight="1" x14ac:dyDescent="0.2">
      <c r="A27" s="94">
        <v>10</v>
      </c>
      <c r="B27" s="97" t="s">
        <v>280</v>
      </c>
      <c r="C27" s="31" t="s">
        <v>281</v>
      </c>
      <c r="D27" s="110" t="s">
        <v>176</v>
      </c>
      <c r="E27" s="140"/>
      <c r="F27" s="73"/>
      <c r="G27" s="73"/>
      <c r="H27" s="73"/>
      <c r="I27" s="73"/>
      <c r="J27" s="73"/>
      <c r="K27" s="73"/>
      <c r="L27" s="73"/>
      <c r="M27" s="73"/>
      <c r="N27" s="73"/>
      <c r="O27" s="73"/>
      <c r="P27" s="73"/>
      <c r="Q27" s="73"/>
      <c r="R27" s="73">
        <v>2</v>
      </c>
      <c r="S27" s="73">
        <v>2</v>
      </c>
      <c r="T27" s="73"/>
      <c r="U27" s="73"/>
      <c r="V27" s="73"/>
      <c r="W27" s="73"/>
      <c r="X27" s="73"/>
      <c r="Y27" s="73"/>
      <c r="Z27" s="73"/>
      <c r="AA27" s="73"/>
      <c r="AB27" s="73"/>
      <c r="AC27" s="73"/>
      <c r="AD27" s="73"/>
      <c r="AE27" s="73"/>
      <c r="AF27" s="73"/>
      <c r="AG27" s="73"/>
      <c r="AH27" s="73"/>
      <c r="AI27" s="73"/>
      <c r="AJ27" s="73"/>
      <c r="AK27" s="73">
        <v>2</v>
      </c>
      <c r="AL27" s="73">
        <v>2</v>
      </c>
      <c r="AM27" s="73"/>
      <c r="AN27" s="73"/>
      <c r="AO27" s="73"/>
      <c r="AP27" s="73"/>
      <c r="AQ27" s="73"/>
      <c r="AR27" s="73"/>
      <c r="AS27" s="73"/>
      <c r="AT27" s="73"/>
      <c r="AU27" s="73"/>
      <c r="AV27" s="73"/>
      <c r="AW27" s="73"/>
      <c r="AX27" s="73"/>
      <c r="AY27" s="73"/>
      <c r="AZ27" s="73"/>
      <c r="BA27" s="73"/>
      <c r="BB27" s="73"/>
      <c r="BC27" s="73"/>
      <c r="BD27" s="73"/>
      <c r="BE27" s="73"/>
      <c r="BF27" s="73"/>
      <c r="BG27" s="73">
        <v>2</v>
      </c>
      <c r="BH27" s="73"/>
      <c r="BI27" s="73"/>
      <c r="BJ27" s="73"/>
      <c r="BK27" s="73"/>
      <c r="BL27" s="73"/>
      <c r="BM27" s="73"/>
      <c r="BN27" s="73"/>
      <c r="BO27" s="73"/>
      <c r="BP27" s="73"/>
      <c r="BQ27" s="73"/>
      <c r="BR27" s="73"/>
      <c r="BS27" s="73"/>
      <c r="BT27" s="73"/>
      <c r="BU27" s="73">
        <v>2</v>
      </c>
      <c r="BV27" s="73">
        <v>2</v>
      </c>
      <c r="BW27" s="73"/>
      <c r="BX27" s="73"/>
      <c r="BY27" s="73"/>
      <c r="BZ27" s="73"/>
      <c r="CA27" s="73"/>
      <c r="CB27" s="73"/>
      <c r="CC27" s="73"/>
      <c r="CD27" s="73"/>
      <c r="CE27" s="73"/>
      <c r="CF27" s="73"/>
      <c r="CG27" s="73"/>
      <c r="CH27" s="73"/>
      <c r="CI27" s="73"/>
      <c r="CJ27" s="73"/>
      <c r="CK27" s="73"/>
      <c r="CL27" s="73"/>
      <c r="CM27" s="73"/>
      <c r="CN27" s="73">
        <v>2</v>
      </c>
      <c r="CO27" s="73">
        <v>2</v>
      </c>
      <c r="CP27" s="73"/>
      <c r="CQ27" s="73"/>
      <c r="CR27" s="73"/>
      <c r="CS27" s="73"/>
      <c r="CT27" s="73"/>
      <c r="CU27" s="73"/>
      <c r="CV27" s="73"/>
      <c r="CW27" s="73"/>
      <c r="CX27" s="73"/>
      <c r="CY27" s="73"/>
      <c r="CZ27" s="73"/>
      <c r="DA27" s="73"/>
      <c r="DB27" s="73"/>
      <c r="DC27" s="73"/>
      <c r="DD27" s="73"/>
      <c r="DE27" s="73"/>
      <c r="DF27" s="73"/>
      <c r="DG27" s="73"/>
      <c r="DH27" s="73"/>
      <c r="DI27" s="73"/>
      <c r="DJ27" s="73">
        <v>2</v>
      </c>
      <c r="DK27" s="74"/>
      <c r="DL27" s="68">
        <f t="shared" ref="DL27:DL31" si="18">IF(A27="","",IF(AND(ISERROR(SEARCH("U",E27))=FALSE,CoatedBoards=TRUE),0,IF(AND(ISERROR(SEARCH("C",E27))=FALSE,CoatedBoards=FALSE),0,SUMPRODUCT($E$6:$DK$6,E27:DK27))))</f>
        <v>0</v>
      </c>
      <c r="DM27" s="69">
        <f t="shared" ref="DM27:DM31" si="19">IF(A27="","",VLOOKUP(A27,TheMatrix,5,FALSE))</f>
        <v>3</v>
      </c>
      <c r="DN27" s="69">
        <f t="shared" ref="DN27:DN31" si="20">IF(A27="","",IF(DL27&gt;0,MAX(CEILING(DL27/VLOOKUP(A27,TheMatrix,3,FALSE),1)*VLOOKUP(A27,TheMatrix,2,FALSE),VLOOKUP(A27,TheMatrix,4,FALSE)),0))</f>
        <v>0</v>
      </c>
      <c r="DO27" s="70">
        <f t="shared" ref="DO27:DO31" si="21">IF(A27="","",IF(DM27&gt;SparingLevel,0,DN27))</f>
        <v>0</v>
      </c>
      <c r="DP27" s="120">
        <v>0</v>
      </c>
      <c r="DQ27" s="121">
        <f t="shared" ref="DQ27:DQ31" si="22">IF(A27="","",IF(ISERROR(DO27*DP27),IF(DO27&lt;&gt;0,"Ask for Quote",0),DO27*DP27))</f>
        <v>0</v>
      </c>
    </row>
    <row r="28" spans="1:121" ht="12.75" customHeight="1" x14ac:dyDescent="0.2">
      <c r="A28" s="94">
        <v>10</v>
      </c>
      <c r="B28" s="97" t="s">
        <v>282</v>
      </c>
      <c r="C28" s="31" t="s">
        <v>283</v>
      </c>
      <c r="D28" s="110" t="s">
        <v>176</v>
      </c>
      <c r="E28" s="140"/>
      <c r="F28" s="73"/>
      <c r="G28" s="73"/>
      <c r="H28" s="73"/>
      <c r="I28" s="73"/>
      <c r="J28" s="73"/>
      <c r="K28" s="73"/>
      <c r="L28" s="73"/>
      <c r="M28" s="73"/>
      <c r="N28" s="73"/>
      <c r="O28" s="73"/>
      <c r="P28" s="73"/>
      <c r="Q28" s="73"/>
      <c r="R28" s="73"/>
      <c r="S28" s="73"/>
      <c r="T28" s="73">
        <v>2</v>
      </c>
      <c r="U28" s="73">
        <v>2</v>
      </c>
      <c r="V28" s="73"/>
      <c r="W28" s="73"/>
      <c r="X28" s="73"/>
      <c r="Y28" s="73"/>
      <c r="Z28" s="73"/>
      <c r="AA28" s="73"/>
      <c r="AB28" s="73"/>
      <c r="AC28" s="73"/>
      <c r="AD28" s="73"/>
      <c r="AE28" s="73"/>
      <c r="AF28" s="73"/>
      <c r="AG28" s="73"/>
      <c r="AH28" s="73"/>
      <c r="AI28" s="73"/>
      <c r="AJ28" s="73"/>
      <c r="AK28" s="73"/>
      <c r="AL28" s="73"/>
      <c r="AM28" s="73">
        <v>2</v>
      </c>
      <c r="AN28" s="73">
        <v>2</v>
      </c>
      <c r="AO28" s="73">
        <v>2</v>
      </c>
      <c r="AP28" s="73">
        <v>2</v>
      </c>
      <c r="AQ28" s="73">
        <v>2</v>
      </c>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v>2</v>
      </c>
      <c r="BX28" s="73">
        <v>2</v>
      </c>
      <c r="BY28" s="73"/>
      <c r="BZ28" s="73"/>
      <c r="CA28" s="73"/>
      <c r="CB28" s="73"/>
      <c r="CC28" s="73"/>
      <c r="CD28" s="73"/>
      <c r="CE28" s="73"/>
      <c r="CF28" s="73"/>
      <c r="CG28" s="73"/>
      <c r="CH28" s="73"/>
      <c r="CI28" s="73"/>
      <c r="CJ28" s="73"/>
      <c r="CK28" s="73"/>
      <c r="CL28" s="73"/>
      <c r="CM28" s="73"/>
      <c r="CN28" s="73"/>
      <c r="CO28" s="73"/>
      <c r="CP28" s="73">
        <v>2</v>
      </c>
      <c r="CQ28" s="73">
        <v>2</v>
      </c>
      <c r="CR28" s="73">
        <v>2</v>
      </c>
      <c r="CS28" s="73">
        <v>2</v>
      </c>
      <c r="CT28" s="73">
        <v>2</v>
      </c>
      <c r="CU28" s="73"/>
      <c r="CV28" s="73"/>
      <c r="CW28" s="73"/>
      <c r="CX28" s="73"/>
      <c r="CY28" s="73"/>
      <c r="CZ28" s="73"/>
      <c r="DA28" s="73"/>
      <c r="DB28" s="73"/>
      <c r="DC28" s="73"/>
      <c r="DD28" s="73"/>
      <c r="DE28" s="73"/>
      <c r="DF28" s="73"/>
      <c r="DG28" s="73"/>
      <c r="DH28" s="73"/>
      <c r="DI28" s="73"/>
      <c r="DJ28" s="73"/>
      <c r="DK28" s="74"/>
      <c r="DL28" s="68">
        <f t="shared" si="18"/>
        <v>0</v>
      </c>
      <c r="DM28" s="69">
        <f t="shared" si="19"/>
        <v>3</v>
      </c>
      <c r="DN28" s="69">
        <f t="shared" si="20"/>
        <v>0</v>
      </c>
      <c r="DO28" s="70">
        <f t="shared" si="21"/>
        <v>0</v>
      </c>
      <c r="DP28" s="120">
        <v>0</v>
      </c>
      <c r="DQ28" s="121">
        <f t="shared" si="22"/>
        <v>0</v>
      </c>
    </row>
    <row r="29" spans="1:121" ht="12.75" customHeight="1" x14ac:dyDescent="0.2">
      <c r="A29" s="94"/>
      <c r="B29" s="172" t="s">
        <v>294</v>
      </c>
      <c r="C29" s="173"/>
      <c r="D29" s="110" t="s">
        <v>176</v>
      </c>
      <c r="E29" s="140"/>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4"/>
      <c r="DL29" s="68" t="str">
        <f t="shared" si="18"/>
        <v/>
      </c>
      <c r="DM29" s="69" t="str">
        <f t="shared" si="19"/>
        <v/>
      </c>
      <c r="DN29" s="69" t="str">
        <f t="shared" si="20"/>
        <v/>
      </c>
      <c r="DO29" s="70" t="str">
        <f t="shared" si="21"/>
        <v/>
      </c>
      <c r="DP29" s="120"/>
      <c r="DQ29" s="121" t="str">
        <f t="shared" si="22"/>
        <v/>
      </c>
    </row>
    <row r="30" spans="1:121" ht="12.75" customHeight="1" x14ac:dyDescent="0.2">
      <c r="A30" s="94">
        <v>11</v>
      </c>
      <c r="B30" s="117" t="s">
        <v>295</v>
      </c>
      <c r="C30" s="116" t="s">
        <v>296</v>
      </c>
      <c r="D30" s="110" t="s">
        <v>176</v>
      </c>
      <c r="E30" s="140"/>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v>1</v>
      </c>
      <c r="AO30" s="73">
        <v>1</v>
      </c>
      <c r="AP30" s="73">
        <v>1</v>
      </c>
      <c r="AQ30" s="73">
        <v>1</v>
      </c>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v>1</v>
      </c>
      <c r="CR30" s="73">
        <v>1</v>
      </c>
      <c r="CS30" s="73">
        <v>1</v>
      </c>
      <c r="CT30" s="73">
        <v>1</v>
      </c>
      <c r="CU30" s="73"/>
      <c r="CV30" s="73"/>
      <c r="CW30" s="73"/>
      <c r="CX30" s="73"/>
      <c r="CY30" s="73"/>
      <c r="CZ30" s="73"/>
      <c r="DA30" s="73"/>
      <c r="DB30" s="73"/>
      <c r="DC30" s="73"/>
      <c r="DD30" s="73"/>
      <c r="DE30" s="73"/>
      <c r="DF30" s="73"/>
      <c r="DG30" s="73"/>
      <c r="DH30" s="73"/>
      <c r="DI30" s="73"/>
      <c r="DJ30" s="73"/>
      <c r="DK30" s="74"/>
      <c r="DL30" s="68">
        <f t="shared" si="18"/>
        <v>0</v>
      </c>
      <c r="DM30" s="69" t="str">
        <f t="shared" si="19"/>
        <v>NR</v>
      </c>
      <c r="DN30" s="69">
        <f t="shared" si="20"/>
        <v>0</v>
      </c>
      <c r="DO30" s="70">
        <f t="shared" si="21"/>
        <v>0</v>
      </c>
      <c r="DP30" s="120">
        <v>0</v>
      </c>
      <c r="DQ30" s="121">
        <f t="shared" si="22"/>
        <v>0</v>
      </c>
    </row>
    <row r="31" spans="1:121" ht="12.75" customHeight="1" x14ac:dyDescent="0.2">
      <c r="A31" s="94">
        <v>11</v>
      </c>
      <c r="B31" s="117" t="s">
        <v>297</v>
      </c>
      <c r="C31" s="116" t="s">
        <v>298</v>
      </c>
      <c r="D31" s="110" t="s">
        <v>176</v>
      </c>
      <c r="E31" s="140"/>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v>1</v>
      </c>
      <c r="AO31" s="73">
        <v>1</v>
      </c>
      <c r="AP31" s="73">
        <v>1</v>
      </c>
      <c r="AQ31" s="73">
        <v>1</v>
      </c>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v>1</v>
      </c>
      <c r="CR31" s="73">
        <v>1</v>
      </c>
      <c r="CS31" s="73">
        <v>1</v>
      </c>
      <c r="CT31" s="73">
        <v>1</v>
      </c>
      <c r="CU31" s="73"/>
      <c r="CV31" s="73"/>
      <c r="CW31" s="73"/>
      <c r="CX31" s="73"/>
      <c r="CY31" s="73"/>
      <c r="CZ31" s="73"/>
      <c r="DA31" s="73"/>
      <c r="DB31" s="73"/>
      <c r="DC31" s="73"/>
      <c r="DD31" s="73"/>
      <c r="DE31" s="73"/>
      <c r="DF31" s="73"/>
      <c r="DG31" s="73"/>
      <c r="DH31" s="73"/>
      <c r="DI31" s="73"/>
      <c r="DJ31" s="73"/>
      <c r="DK31" s="74"/>
      <c r="DL31" s="68">
        <f t="shared" si="18"/>
        <v>0</v>
      </c>
      <c r="DM31" s="69" t="str">
        <f t="shared" si="19"/>
        <v>NR</v>
      </c>
      <c r="DN31" s="69">
        <f t="shared" si="20"/>
        <v>0</v>
      </c>
      <c r="DO31" s="70">
        <f t="shared" si="21"/>
        <v>0</v>
      </c>
      <c r="DP31" s="120">
        <v>0</v>
      </c>
      <c r="DQ31" s="121">
        <f t="shared" si="22"/>
        <v>0</v>
      </c>
    </row>
    <row r="32" spans="1:121" ht="12.75" customHeight="1" x14ac:dyDescent="0.2">
      <c r="A32" s="94"/>
      <c r="B32" s="172" t="s">
        <v>125</v>
      </c>
      <c r="C32" s="173"/>
      <c r="D32" s="110" t="s">
        <v>176</v>
      </c>
      <c r="E32" s="140"/>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4"/>
      <c r="DL32" s="68" t="str">
        <f t="shared" si="9"/>
        <v/>
      </c>
      <c r="DM32" s="69" t="str">
        <f t="shared" si="10"/>
        <v/>
      </c>
      <c r="DN32" s="69" t="str">
        <f t="shared" si="11"/>
        <v/>
      </c>
      <c r="DO32" s="70" t="str">
        <f t="shared" si="12"/>
        <v/>
      </c>
      <c r="DP32" s="120"/>
      <c r="DQ32" s="121" t="str">
        <f t="shared" si="4"/>
        <v/>
      </c>
    </row>
    <row r="33" spans="1:121" ht="12.75" customHeight="1" x14ac:dyDescent="0.2">
      <c r="A33" s="94">
        <v>11</v>
      </c>
      <c r="B33" s="117" t="s">
        <v>126</v>
      </c>
      <c r="C33" s="116" t="s">
        <v>127</v>
      </c>
      <c r="D33" s="110" t="s">
        <v>176</v>
      </c>
      <c r="E33" s="140"/>
      <c r="F33" s="73"/>
      <c r="G33" s="73"/>
      <c r="H33" s="73"/>
      <c r="I33" s="73"/>
      <c r="J33" s="73"/>
      <c r="K33" s="73"/>
      <c r="L33" s="73"/>
      <c r="M33" s="73">
        <v>1</v>
      </c>
      <c r="N33" s="73">
        <v>1</v>
      </c>
      <c r="O33" s="73">
        <v>1</v>
      </c>
      <c r="P33" s="73"/>
      <c r="Q33" s="73"/>
      <c r="R33" s="73"/>
      <c r="S33" s="73"/>
      <c r="T33" s="73"/>
      <c r="U33" s="73"/>
      <c r="V33" s="73"/>
      <c r="W33" s="73"/>
      <c r="X33" s="73"/>
      <c r="Y33" s="73"/>
      <c r="Z33" s="73"/>
      <c r="AA33" s="73"/>
      <c r="AB33" s="73"/>
      <c r="AC33" s="73"/>
      <c r="AD33" s="73"/>
      <c r="AE33" s="73"/>
      <c r="AF33" s="73">
        <v>1</v>
      </c>
      <c r="AG33" s="73">
        <v>1</v>
      </c>
      <c r="AH33" s="73">
        <v>1</v>
      </c>
      <c r="AI33" s="73"/>
      <c r="AJ33" s="73"/>
      <c r="AK33" s="73"/>
      <c r="AL33" s="73"/>
      <c r="AM33" s="73"/>
      <c r="AN33" s="73"/>
      <c r="AO33" s="73"/>
      <c r="AP33" s="73"/>
      <c r="AQ33" s="73"/>
      <c r="AR33" s="73"/>
      <c r="AS33" s="73"/>
      <c r="AT33" s="73"/>
      <c r="AU33" s="73"/>
      <c r="AV33" s="73"/>
      <c r="AW33" s="73"/>
      <c r="AX33" s="73"/>
      <c r="AY33" s="73"/>
      <c r="AZ33" s="73"/>
      <c r="BA33" s="73"/>
      <c r="BB33" s="73">
        <v>1</v>
      </c>
      <c r="BC33" s="73">
        <v>1</v>
      </c>
      <c r="BD33" s="73"/>
      <c r="BE33" s="73"/>
      <c r="BF33" s="73"/>
      <c r="BG33" s="73"/>
      <c r="BH33" s="73"/>
      <c r="BI33" s="73"/>
      <c r="BJ33" s="73"/>
      <c r="BK33" s="73"/>
      <c r="BL33" s="73"/>
      <c r="BM33" s="73"/>
      <c r="BN33" s="73"/>
      <c r="BO33" s="73"/>
      <c r="BP33" s="73">
        <v>1</v>
      </c>
      <c r="BQ33" s="73">
        <v>1</v>
      </c>
      <c r="BR33" s="73">
        <v>1</v>
      </c>
      <c r="BS33" s="73"/>
      <c r="BT33" s="73"/>
      <c r="BU33" s="73"/>
      <c r="BV33" s="73"/>
      <c r="BW33" s="73"/>
      <c r="BX33" s="73"/>
      <c r="BY33" s="73"/>
      <c r="BZ33" s="73"/>
      <c r="CA33" s="73"/>
      <c r="CB33" s="73"/>
      <c r="CC33" s="73"/>
      <c r="CD33" s="73"/>
      <c r="CE33" s="73"/>
      <c r="CF33" s="73"/>
      <c r="CG33" s="73"/>
      <c r="CH33" s="73"/>
      <c r="CI33" s="73">
        <v>1</v>
      </c>
      <c r="CJ33" s="73">
        <v>1</v>
      </c>
      <c r="CK33" s="73">
        <v>1</v>
      </c>
      <c r="CL33" s="73"/>
      <c r="CM33" s="73"/>
      <c r="CN33" s="73"/>
      <c r="CO33" s="73"/>
      <c r="CP33" s="73"/>
      <c r="CQ33" s="73"/>
      <c r="CR33" s="73"/>
      <c r="CS33" s="73"/>
      <c r="CT33" s="73"/>
      <c r="CU33" s="73"/>
      <c r="CV33" s="73"/>
      <c r="CW33" s="73"/>
      <c r="CX33" s="73"/>
      <c r="CY33" s="73"/>
      <c r="CZ33" s="73"/>
      <c r="DA33" s="73"/>
      <c r="DB33" s="73"/>
      <c r="DC33" s="73"/>
      <c r="DD33" s="73"/>
      <c r="DE33" s="73">
        <v>1</v>
      </c>
      <c r="DF33" s="73">
        <v>1</v>
      </c>
      <c r="DG33" s="73"/>
      <c r="DH33" s="73"/>
      <c r="DI33" s="73"/>
      <c r="DJ33" s="73"/>
      <c r="DK33" s="74"/>
      <c r="DL33" s="68">
        <f t="shared" si="9"/>
        <v>0</v>
      </c>
      <c r="DM33" s="69" t="str">
        <f t="shared" si="10"/>
        <v>NR</v>
      </c>
      <c r="DN33" s="69">
        <f t="shared" si="11"/>
        <v>0</v>
      </c>
      <c r="DO33" s="70">
        <f t="shared" si="12"/>
        <v>0</v>
      </c>
      <c r="DP33" s="120">
        <v>0</v>
      </c>
      <c r="DQ33" s="121">
        <f t="shared" si="4"/>
        <v>0</v>
      </c>
    </row>
    <row r="34" spans="1:121" ht="12.75" customHeight="1" x14ac:dyDescent="0.2">
      <c r="A34" s="94"/>
      <c r="B34" s="169" t="s">
        <v>130</v>
      </c>
      <c r="C34" s="170"/>
      <c r="D34" s="110" t="s">
        <v>176</v>
      </c>
      <c r="E34" s="140"/>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4"/>
      <c r="DL34" s="68" t="str">
        <f t="shared" si="9"/>
        <v/>
      </c>
      <c r="DM34" s="69" t="str">
        <f t="shared" si="10"/>
        <v/>
      </c>
      <c r="DN34" s="69" t="str">
        <f t="shared" si="11"/>
        <v/>
      </c>
      <c r="DO34" s="70" t="str">
        <f t="shared" si="12"/>
        <v/>
      </c>
      <c r="DP34" s="120"/>
      <c r="DQ34" s="121" t="str">
        <f t="shared" si="4"/>
        <v/>
      </c>
    </row>
    <row r="35" spans="1:121" ht="12.75" customHeight="1" x14ac:dyDescent="0.2">
      <c r="A35" s="94">
        <v>11</v>
      </c>
      <c r="B35" s="98" t="s">
        <v>131</v>
      </c>
      <c r="C35" s="31" t="s">
        <v>132</v>
      </c>
      <c r="D35" s="110" t="s">
        <v>176</v>
      </c>
      <c r="E35" s="140"/>
      <c r="F35" s="73"/>
      <c r="G35" s="73"/>
      <c r="H35" s="73"/>
      <c r="I35" s="73"/>
      <c r="J35" s="73"/>
      <c r="K35" s="73"/>
      <c r="L35" s="73">
        <v>1</v>
      </c>
      <c r="M35" s="73"/>
      <c r="N35" s="73"/>
      <c r="O35" s="73"/>
      <c r="P35" s="73"/>
      <c r="Q35" s="73"/>
      <c r="R35" s="73"/>
      <c r="S35" s="73"/>
      <c r="T35" s="73"/>
      <c r="U35" s="73"/>
      <c r="V35" s="73"/>
      <c r="W35" s="73"/>
      <c r="X35" s="73"/>
      <c r="Y35" s="73"/>
      <c r="Z35" s="73"/>
      <c r="AA35" s="73"/>
      <c r="AB35" s="73"/>
      <c r="AC35" s="73">
        <v>1</v>
      </c>
      <c r="AD35" s="73">
        <v>1</v>
      </c>
      <c r="AE35" s="73">
        <v>1</v>
      </c>
      <c r="AF35" s="73"/>
      <c r="AG35" s="73"/>
      <c r="AH35" s="73"/>
      <c r="AI35" s="73"/>
      <c r="AJ35" s="73"/>
      <c r="AK35" s="73"/>
      <c r="AL35" s="73"/>
      <c r="AM35" s="73"/>
      <c r="AN35" s="73"/>
      <c r="AO35" s="73"/>
      <c r="AP35" s="73"/>
      <c r="AQ35" s="73"/>
      <c r="AR35" s="73"/>
      <c r="AS35" s="73"/>
      <c r="AT35" s="73"/>
      <c r="AU35" s="73"/>
      <c r="AV35" s="73"/>
      <c r="AW35" s="73"/>
      <c r="AX35" s="73">
        <v>1</v>
      </c>
      <c r="AY35" s="73">
        <v>1</v>
      </c>
      <c r="AZ35" s="73"/>
      <c r="BA35" s="73"/>
      <c r="BB35" s="73"/>
      <c r="BC35" s="73"/>
      <c r="BD35" s="73"/>
      <c r="BE35" s="73"/>
      <c r="BF35" s="73"/>
      <c r="BG35" s="73"/>
      <c r="BH35" s="73"/>
      <c r="BI35" s="73"/>
      <c r="BJ35" s="73"/>
      <c r="BK35" s="73"/>
      <c r="BL35" s="73"/>
      <c r="BM35" s="73"/>
      <c r="BN35" s="73"/>
      <c r="BO35" s="73">
        <v>1</v>
      </c>
      <c r="BP35" s="73"/>
      <c r="BQ35" s="73"/>
      <c r="BR35" s="73"/>
      <c r="BS35" s="73"/>
      <c r="BT35" s="73"/>
      <c r="BU35" s="73"/>
      <c r="BV35" s="73"/>
      <c r="BW35" s="73"/>
      <c r="BX35" s="73"/>
      <c r="BY35" s="73"/>
      <c r="BZ35" s="73"/>
      <c r="CA35" s="73"/>
      <c r="CB35" s="73"/>
      <c r="CC35" s="73"/>
      <c r="CD35" s="73"/>
      <c r="CE35" s="73"/>
      <c r="CF35" s="73">
        <v>1</v>
      </c>
      <c r="CG35" s="73">
        <v>1</v>
      </c>
      <c r="CH35" s="73">
        <v>1</v>
      </c>
      <c r="CI35" s="73"/>
      <c r="CJ35" s="73"/>
      <c r="CK35" s="73"/>
      <c r="CL35" s="73"/>
      <c r="CM35" s="73"/>
      <c r="CN35" s="73"/>
      <c r="CO35" s="73"/>
      <c r="CP35" s="73"/>
      <c r="CQ35" s="73"/>
      <c r="CR35" s="73"/>
      <c r="CS35" s="73"/>
      <c r="CT35" s="73"/>
      <c r="CU35" s="73"/>
      <c r="CV35" s="73"/>
      <c r="CW35" s="73"/>
      <c r="CX35" s="73"/>
      <c r="CY35" s="73"/>
      <c r="CZ35" s="73"/>
      <c r="DA35" s="73">
        <v>1</v>
      </c>
      <c r="DB35" s="73">
        <v>1</v>
      </c>
      <c r="DC35" s="73"/>
      <c r="DD35" s="73"/>
      <c r="DE35" s="73"/>
      <c r="DF35" s="73"/>
      <c r="DG35" s="73"/>
      <c r="DH35" s="73"/>
      <c r="DI35" s="73"/>
      <c r="DJ35" s="73"/>
      <c r="DK35" s="74"/>
      <c r="DL35" s="68">
        <f t="shared" ref="DL35" si="23">IF(A35="","",IF(AND(ISERROR(SEARCH("U",E35))=FALSE,CoatedBoards=TRUE),0,IF(AND(ISERROR(SEARCH("C",E35))=FALSE,CoatedBoards=FALSE),0,SUMPRODUCT($E$6:$DK$6,E35:DK35))))</f>
        <v>0</v>
      </c>
      <c r="DM35" s="69" t="str">
        <f t="shared" ref="DM35" si="24">IF(A35="","",VLOOKUP(A35,TheMatrix,5,FALSE))</f>
        <v>NR</v>
      </c>
      <c r="DN35" s="69">
        <f t="shared" ref="DN35" si="25">IF(A35="","",IF(DL35&gt;0,MAX(CEILING(DL35/VLOOKUP(A35,TheMatrix,3,FALSE),1)*VLOOKUP(A35,TheMatrix,2,FALSE),VLOOKUP(A35,TheMatrix,4,FALSE)),0))</f>
        <v>0</v>
      </c>
      <c r="DO35" s="70">
        <f t="shared" ref="DO35" si="26">IF(A35="","",IF(DM35&gt;SparingLevel,0,DN35))</f>
        <v>0</v>
      </c>
      <c r="DP35" s="120">
        <v>0</v>
      </c>
      <c r="DQ35" s="121">
        <f t="shared" ref="DQ35" si="27">IF(A35="","",IF(ISERROR(DO35*DP35),IF(DO35&lt;&gt;0,"Ask for Quote",0),DO35*DP35))</f>
        <v>0</v>
      </c>
    </row>
    <row r="36" spans="1:121" ht="12.75" customHeight="1" x14ac:dyDescent="0.2">
      <c r="A36" s="94">
        <v>11</v>
      </c>
      <c r="B36" s="98" t="s">
        <v>133</v>
      </c>
      <c r="C36" s="31" t="s">
        <v>134</v>
      </c>
      <c r="D36" s="110" t="s">
        <v>176</v>
      </c>
      <c r="E36" s="140"/>
      <c r="F36" s="73"/>
      <c r="G36" s="73"/>
      <c r="H36" s="73"/>
      <c r="I36" s="73"/>
      <c r="J36" s="73"/>
      <c r="K36" s="73"/>
      <c r="L36" s="73"/>
      <c r="M36" s="73">
        <v>1</v>
      </c>
      <c r="N36" s="73">
        <v>1</v>
      </c>
      <c r="O36" s="73">
        <v>1</v>
      </c>
      <c r="P36" s="73"/>
      <c r="Q36" s="73"/>
      <c r="R36" s="73"/>
      <c r="S36" s="73"/>
      <c r="T36" s="73"/>
      <c r="U36" s="73"/>
      <c r="V36" s="73"/>
      <c r="W36" s="73"/>
      <c r="X36" s="73"/>
      <c r="Y36" s="73"/>
      <c r="Z36" s="73"/>
      <c r="AA36" s="73"/>
      <c r="AB36" s="73"/>
      <c r="AC36" s="73"/>
      <c r="AD36" s="73"/>
      <c r="AE36" s="73"/>
      <c r="AF36" s="73">
        <v>1</v>
      </c>
      <c r="AG36" s="73">
        <v>1</v>
      </c>
      <c r="AH36" s="73">
        <v>1</v>
      </c>
      <c r="AI36" s="73"/>
      <c r="AJ36" s="73"/>
      <c r="AK36" s="73"/>
      <c r="AL36" s="73"/>
      <c r="AM36" s="73"/>
      <c r="AN36" s="73"/>
      <c r="AO36" s="73"/>
      <c r="AP36" s="73"/>
      <c r="AQ36" s="73"/>
      <c r="AR36" s="73"/>
      <c r="AS36" s="73"/>
      <c r="AT36" s="73"/>
      <c r="AU36" s="73"/>
      <c r="AV36" s="73"/>
      <c r="AW36" s="73"/>
      <c r="AX36" s="73"/>
      <c r="AY36" s="73"/>
      <c r="AZ36" s="73">
        <v>1</v>
      </c>
      <c r="BA36" s="73">
        <v>1</v>
      </c>
      <c r="BB36" s="73">
        <v>1</v>
      </c>
      <c r="BC36" s="73">
        <v>1</v>
      </c>
      <c r="BD36" s="73"/>
      <c r="BE36" s="73"/>
      <c r="BF36" s="73"/>
      <c r="BG36" s="73"/>
      <c r="BH36" s="73"/>
      <c r="BI36" s="73"/>
      <c r="BJ36" s="73"/>
      <c r="BK36" s="73"/>
      <c r="BL36" s="73"/>
      <c r="BM36" s="73"/>
      <c r="BN36" s="73"/>
      <c r="BO36" s="73"/>
      <c r="BP36" s="73">
        <v>1</v>
      </c>
      <c r="BQ36" s="73">
        <v>1</v>
      </c>
      <c r="BR36" s="73">
        <v>1</v>
      </c>
      <c r="BS36" s="73"/>
      <c r="BT36" s="73"/>
      <c r="BU36" s="73"/>
      <c r="BV36" s="73"/>
      <c r="BW36" s="73"/>
      <c r="BX36" s="73"/>
      <c r="BY36" s="73"/>
      <c r="BZ36" s="73"/>
      <c r="CA36" s="73"/>
      <c r="CB36" s="73"/>
      <c r="CC36" s="73"/>
      <c r="CD36" s="73"/>
      <c r="CE36" s="73"/>
      <c r="CF36" s="73"/>
      <c r="CG36" s="73"/>
      <c r="CH36" s="73"/>
      <c r="CI36" s="73">
        <v>1</v>
      </c>
      <c r="CJ36" s="73">
        <v>1</v>
      </c>
      <c r="CK36" s="73">
        <v>1</v>
      </c>
      <c r="CL36" s="73"/>
      <c r="CM36" s="73"/>
      <c r="CN36" s="73"/>
      <c r="CO36" s="73"/>
      <c r="CP36" s="73"/>
      <c r="CQ36" s="73"/>
      <c r="CR36" s="73"/>
      <c r="CS36" s="73"/>
      <c r="CT36" s="73"/>
      <c r="CU36" s="73"/>
      <c r="CV36" s="73"/>
      <c r="CW36" s="73"/>
      <c r="CX36" s="73"/>
      <c r="CY36" s="73"/>
      <c r="CZ36" s="73"/>
      <c r="DA36" s="73"/>
      <c r="DB36" s="73"/>
      <c r="DC36" s="73">
        <v>1</v>
      </c>
      <c r="DD36" s="73">
        <v>1</v>
      </c>
      <c r="DE36" s="73">
        <v>1</v>
      </c>
      <c r="DF36" s="73">
        <v>1</v>
      </c>
      <c r="DG36" s="73"/>
      <c r="DH36" s="73"/>
      <c r="DI36" s="73"/>
      <c r="DJ36" s="73"/>
      <c r="DK36" s="74"/>
      <c r="DL36" s="68">
        <f t="shared" si="9"/>
        <v>0</v>
      </c>
      <c r="DM36" s="69" t="str">
        <f t="shared" si="10"/>
        <v>NR</v>
      </c>
      <c r="DN36" s="69">
        <f t="shared" si="11"/>
        <v>0</v>
      </c>
      <c r="DO36" s="70">
        <f t="shared" si="12"/>
        <v>0</v>
      </c>
      <c r="DP36" s="120">
        <v>0</v>
      </c>
      <c r="DQ36" s="121">
        <f t="shared" si="4"/>
        <v>0</v>
      </c>
    </row>
    <row r="37" spans="1:121" ht="12.75" customHeight="1" x14ac:dyDescent="0.2">
      <c r="A37" s="94">
        <v>11</v>
      </c>
      <c r="B37" s="98" t="s">
        <v>284</v>
      </c>
      <c r="C37" s="31" t="s">
        <v>285</v>
      </c>
      <c r="D37" s="110" t="s">
        <v>176</v>
      </c>
      <c r="E37" s="140"/>
      <c r="F37" s="73"/>
      <c r="G37" s="73"/>
      <c r="H37" s="73"/>
      <c r="I37" s="73"/>
      <c r="J37" s="73"/>
      <c r="K37" s="73"/>
      <c r="L37" s="73"/>
      <c r="M37" s="73"/>
      <c r="N37" s="73"/>
      <c r="O37" s="73"/>
      <c r="P37" s="73">
        <v>2</v>
      </c>
      <c r="Q37" s="73"/>
      <c r="R37" s="73"/>
      <c r="S37" s="73"/>
      <c r="T37" s="73"/>
      <c r="U37" s="73"/>
      <c r="V37" s="73"/>
      <c r="W37" s="73"/>
      <c r="X37" s="73"/>
      <c r="Y37" s="73"/>
      <c r="Z37" s="73"/>
      <c r="AA37" s="73"/>
      <c r="AB37" s="73"/>
      <c r="AC37" s="73"/>
      <c r="AD37" s="73"/>
      <c r="AE37" s="73"/>
      <c r="AF37" s="73"/>
      <c r="AG37" s="73"/>
      <c r="AH37" s="73"/>
      <c r="AI37" s="73">
        <v>2</v>
      </c>
      <c r="AJ37" s="73"/>
      <c r="AK37" s="73"/>
      <c r="AL37" s="73"/>
      <c r="AM37" s="73"/>
      <c r="AN37" s="73"/>
      <c r="AO37" s="73"/>
      <c r="AP37" s="73"/>
      <c r="AQ37" s="73"/>
      <c r="AR37" s="73"/>
      <c r="AS37" s="73"/>
      <c r="AT37" s="73"/>
      <c r="AU37" s="73"/>
      <c r="AV37" s="73"/>
      <c r="AW37" s="73"/>
      <c r="AX37" s="73"/>
      <c r="AY37" s="73"/>
      <c r="AZ37" s="73"/>
      <c r="BA37" s="73"/>
      <c r="BB37" s="73"/>
      <c r="BC37" s="73"/>
      <c r="BD37" s="73">
        <v>2</v>
      </c>
      <c r="BE37" s="73">
        <v>2</v>
      </c>
      <c r="BF37" s="73"/>
      <c r="BG37" s="73"/>
      <c r="BH37" s="73"/>
      <c r="BI37" s="73"/>
      <c r="BJ37" s="73"/>
      <c r="BK37" s="73"/>
      <c r="BL37" s="73"/>
      <c r="BM37" s="73"/>
      <c r="BN37" s="73"/>
      <c r="BO37" s="73"/>
      <c r="BP37" s="73"/>
      <c r="BQ37" s="73"/>
      <c r="BR37" s="73"/>
      <c r="BS37" s="73">
        <v>1</v>
      </c>
      <c r="BT37" s="73"/>
      <c r="BU37" s="73"/>
      <c r="BV37" s="73"/>
      <c r="BW37" s="73"/>
      <c r="BX37" s="73"/>
      <c r="BY37" s="73"/>
      <c r="BZ37" s="73"/>
      <c r="CA37" s="73"/>
      <c r="CB37" s="73"/>
      <c r="CC37" s="73"/>
      <c r="CD37" s="73"/>
      <c r="CE37" s="73"/>
      <c r="CF37" s="73"/>
      <c r="CG37" s="73"/>
      <c r="CH37" s="73"/>
      <c r="CI37" s="73"/>
      <c r="CJ37" s="73"/>
      <c r="CK37" s="73"/>
      <c r="CL37" s="73">
        <v>1</v>
      </c>
      <c r="CM37" s="73"/>
      <c r="CN37" s="73"/>
      <c r="CO37" s="73"/>
      <c r="CP37" s="73"/>
      <c r="CQ37" s="73"/>
      <c r="CR37" s="73"/>
      <c r="CS37" s="73"/>
      <c r="CT37" s="73"/>
      <c r="CU37" s="73"/>
      <c r="CV37" s="73"/>
      <c r="CW37" s="73"/>
      <c r="CX37" s="73"/>
      <c r="CY37" s="73"/>
      <c r="CZ37" s="73"/>
      <c r="DA37" s="73"/>
      <c r="DB37" s="73"/>
      <c r="DC37" s="73"/>
      <c r="DD37" s="73"/>
      <c r="DE37" s="73"/>
      <c r="DF37" s="73"/>
      <c r="DG37" s="73">
        <v>1</v>
      </c>
      <c r="DH37" s="73">
        <v>1</v>
      </c>
      <c r="DI37" s="73"/>
      <c r="DJ37" s="73"/>
      <c r="DK37" s="74"/>
      <c r="DL37" s="68">
        <f t="shared" si="9"/>
        <v>0</v>
      </c>
      <c r="DM37" s="69" t="str">
        <f t="shared" si="10"/>
        <v>NR</v>
      </c>
      <c r="DN37" s="69">
        <f t="shared" si="11"/>
        <v>0</v>
      </c>
      <c r="DO37" s="70">
        <f t="shared" si="12"/>
        <v>0</v>
      </c>
      <c r="DP37" s="120">
        <v>0</v>
      </c>
      <c r="DQ37" s="121">
        <f t="shared" si="4"/>
        <v>0</v>
      </c>
    </row>
    <row r="38" spans="1:121" ht="12.75" customHeight="1" x14ac:dyDescent="0.2">
      <c r="A38" s="94"/>
      <c r="B38" s="169" t="s">
        <v>412</v>
      </c>
      <c r="C38" s="170"/>
      <c r="D38" s="110" t="s">
        <v>176</v>
      </c>
      <c r="E38" s="140"/>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4"/>
      <c r="DL38" s="68" t="str">
        <f t="shared" ref="DL38:DL42" si="28">IF(A38="","",IF(AND(ISERROR(SEARCH("U",E38))=FALSE,CoatedBoards=TRUE),0,IF(AND(ISERROR(SEARCH("C",E38))=FALSE,CoatedBoards=FALSE),0,SUMPRODUCT($E$6:$DK$6,E38:DK38))))</f>
        <v/>
      </c>
      <c r="DM38" s="69" t="str">
        <f t="shared" ref="DM38:DM42" si="29">IF(A38="","",VLOOKUP(A38,TheMatrix,5,FALSE))</f>
        <v/>
      </c>
      <c r="DN38" s="69" t="str">
        <f t="shared" ref="DN38:DN42" si="30">IF(A38="","",IF(DL38&gt;0,MAX(CEILING(DL38/VLOOKUP(A38,TheMatrix,3,FALSE),1)*VLOOKUP(A38,TheMatrix,2,FALSE),VLOOKUP(A38,TheMatrix,4,FALSE)),0))</f>
        <v/>
      </c>
      <c r="DO38" s="70" t="str">
        <f t="shared" ref="DO38:DO42" si="31">IF(A38="","",IF(DM38&gt;SparingLevel,0,DN38))</f>
        <v/>
      </c>
      <c r="DP38" s="120"/>
      <c r="DQ38" s="121" t="str">
        <f t="shared" ref="DQ38:DQ42" si="32">IF(A38="","",IF(ISERROR(DO38*DP38),IF(DO38&lt;&gt;0,"Ask for Quote",0),DO38*DP38))</f>
        <v/>
      </c>
    </row>
    <row r="39" spans="1:121" ht="12.75" customHeight="1" x14ac:dyDescent="0.2">
      <c r="A39" s="94">
        <v>5</v>
      </c>
      <c r="B39" s="98" t="s">
        <v>413</v>
      </c>
      <c r="C39" s="31" t="s">
        <v>414</v>
      </c>
      <c r="D39" s="110" t="s">
        <v>176</v>
      </c>
      <c r="E39" s="140"/>
      <c r="F39" s="73">
        <v>1</v>
      </c>
      <c r="G39" s="73">
        <v>1</v>
      </c>
      <c r="H39" s="73">
        <v>1</v>
      </c>
      <c r="I39" s="73">
        <v>1</v>
      </c>
      <c r="J39" s="73">
        <v>1</v>
      </c>
      <c r="K39" s="73">
        <v>1</v>
      </c>
      <c r="L39" s="73">
        <v>1</v>
      </c>
      <c r="M39" s="73">
        <v>1</v>
      </c>
      <c r="N39" s="73">
        <v>1</v>
      </c>
      <c r="O39" s="73">
        <v>1</v>
      </c>
      <c r="P39" s="73"/>
      <c r="Q39" s="73"/>
      <c r="R39" s="73"/>
      <c r="S39" s="73"/>
      <c r="T39" s="73"/>
      <c r="U39" s="73"/>
      <c r="V39" s="73">
        <v>1</v>
      </c>
      <c r="W39" s="73">
        <v>1</v>
      </c>
      <c r="X39" s="73">
        <v>1</v>
      </c>
      <c r="Y39" s="73">
        <v>1</v>
      </c>
      <c r="Z39" s="73">
        <v>1</v>
      </c>
      <c r="AA39" s="73">
        <v>1</v>
      </c>
      <c r="AB39" s="73">
        <v>1</v>
      </c>
      <c r="AC39" s="73">
        <v>1</v>
      </c>
      <c r="AD39" s="73">
        <v>1</v>
      </c>
      <c r="AE39" s="73">
        <v>1</v>
      </c>
      <c r="AF39" s="73">
        <v>1</v>
      </c>
      <c r="AG39" s="73">
        <v>1</v>
      </c>
      <c r="AH39" s="73">
        <v>1</v>
      </c>
      <c r="AI39" s="73"/>
      <c r="AJ39" s="73"/>
      <c r="AK39" s="73"/>
      <c r="AL39" s="73"/>
      <c r="AM39" s="73"/>
      <c r="AN39" s="73"/>
      <c r="AO39" s="73"/>
      <c r="AP39" s="73"/>
      <c r="AQ39" s="73"/>
      <c r="AR39" s="73">
        <v>1</v>
      </c>
      <c r="AS39" s="73">
        <v>1</v>
      </c>
      <c r="AT39" s="73">
        <v>1</v>
      </c>
      <c r="AU39" s="73">
        <v>1</v>
      </c>
      <c r="AV39" s="73">
        <v>1</v>
      </c>
      <c r="AW39" s="73">
        <v>1</v>
      </c>
      <c r="AX39" s="73">
        <v>1</v>
      </c>
      <c r="AY39" s="73">
        <v>1</v>
      </c>
      <c r="AZ39" s="73">
        <v>1</v>
      </c>
      <c r="BA39" s="73">
        <v>1</v>
      </c>
      <c r="BB39" s="73">
        <v>1</v>
      </c>
      <c r="BC39" s="73">
        <v>1</v>
      </c>
      <c r="BD39" s="73"/>
      <c r="BE39" s="73"/>
      <c r="BF39" s="73"/>
      <c r="BG39" s="73"/>
      <c r="BH39" s="73"/>
      <c r="BI39" s="73">
        <v>1</v>
      </c>
      <c r="BJ39" s="73">
        <v>1</v>
      </c>
      <c r="BK39" s="73">
        <v>1</v>
      </c>
      <c r="BL39" s="73">
        <v>1</v>
      </c>
      <c r="BM39" s="73">
        <v>1</v>
      </c>
      <c r="BN39" s="73">
        <v>1</v>
      </c>
      <c r="BO39" s="73">
        <v>1</v>
      </c>
      <c r="BP39" s="73">
        <v>1</v>
      </c>
      <c r="BQ39" s="73">
        <v>1</v>
      </c>
      <c r="BR39" s="73">
        <v>1</v>
      </c>
      <c r="BS39" s="73"/>
      <c r="BT39" s="73"/>
      <c r="BU39" s="73"/>
      <c r="BV39" s="73"/>
      <c r="BW39" s="73"/>
      <c r="BX39" s="73"/>
      <c r="BY39" s="73">
        <v>1</v>
      </c>
      <c r="BZ39" s="73">
        <v>1</v>
      </c>
      <c r="CA39" s="73">
        <v>1</v>
      </c>
      <c r="CB39" s="73">
        <v>1</v>
      </c>
      <c r="CC39" s="73">
        <v>1</v>
      </c>
      <c r="CD39" s="73">
        <v>1</v>
      </c>
      <c r="CE39" s="73">
        <v>1</v>
      </c>
      <c r="CF39" s="73">
        <v>1</v>
      </c>
      <c r="CG39" s="73">
        <v>1</v>
      </c>
      <c r="CH39" s="73">
        <v>1</v>
      </c>
      <c r="CI39" s="73">
        <v>1</v>
      </c>
      <c r="CJ39" s="73">
        <v>1</v>
      </c>
      <c r="CK39" s="73">
        <v>1</v>
      </c>
      <c r="CL39" s="73"/>
      <c r="CM39" s="73"/>
      <c r="CN39" s="73"/>
      <c r="CO39" s="73"/>
      <c r="CP39" s="73"/>
      <c r="CQ39" s="73"/>
      <c r="CR39" s="73"/>
      <c r="CS39" s="73"/>
      <c r="CT39" s="73"/>
      <c r="CU39" s="73">
        <v>1</v>
      </c>
      <c r="CV39" s="73">
        <v>1</v>
      </c>
      <c r="CW39" s="73">
        <v>1</v>
      </c>
      <c r="CX39" s="73">
        <v>1</v>
      </c>
      <c r="CY39" s="73">
        <v>1</v>
      </c>
      <c r="CZ39" s="73">
        <v>1</v>
      </c>
      <c r="DA39" s="73">
        <v>1</v>
      </c>
      <c r="DB39" s="73">
        <v>1</v>
      </c>
      <c r="DC39" s="73">
        <v>1</v>
      </c>
      <c r="DD39" s="73">
        <v>1</v>
      </c>
      <c r="DE39" s="73">
        <v>1</v>
      </c>
      <c r="DF39" s="73">
        <v>1</v>
      </c>
      <c r="DG39" s="73"/>
      <c r="DH39" s="73"/>
      <c r="DI39" s="73"/>
      <c r="DJ39" s="73"/>
      <c r="DK39" s="74"/>
      <c r="DL39" s="68">
        <f t="shared" si="28"/>
        <v>0</v>
      </c>
      <c r="DM39" s="69">
        <f t="shared" si="29"/>
        <v>1</v>
      </c>
      <c r="DN39" s="69">
        <f t="shared" si="30"/>
        <v>0</v>
      </c>
      <c r="DO39" s="70">
        <f t="shared" si="31"/>
        <v>0</v>
      </c>
      <c r="DP39" s="120">
        <v>0</v>
      </c>
      <c r="DQ39" s="121">
        <f t="shared" si="32"/>
        <v>0</v>
      </c>
    </row>
    <row r="40" spans="1:121" ht="12.75" customHeight="1" x14ac:dyDescent="0.2">
      <c r="A40" s="94">
        <v>5</v>
      </c>
      <c r="B40" s="98" t="s">
        <v>415</v>
      </c>
      <c r="C40" s="31" t="s">
        <v>416</v>
      </c>
      <c r="D40" s="110" t="s">
        <v>176</v>
      </c>
      <c r="E40" s="140"/>
      <c r="F40" s="73"/>
      <c r="G40" s="73"/>
      <c r="H40" s="73"/>
      <c r="I40" s="73"/>
      <c r="J40" s="73"/>
      <c r="K40" s="73"/>
      <c r="L40" s="73"/>
      <c r="M40" s="73"/>
      <c r="N40" s="73"/>
      <c r="O40" s="73"/>
      <c r="P40" s="73">
        <v>1</v>
      </c>
      <c r="Q40" s="73">
        <v>1</v>
      </c>
      <c r="R40" s="73">
        <v>1</v>
      </c>
      <c r="S40" s="73">
        <v>1</v>
      </c>
      <c r="T40" s="73">
        <v>1</v>
      </c>
      <c r="U40" s="73">
        <v>1</v>
      </c>
      <c r="V40" s="73"/>
      <c r="W40" s="73"/>
      <c r="X40" s="73"/>
      <c r="Y40" s="73"/>
      <c r="Z40" s="73"/>
      <c r="AA40" s="73"/>
      <c r="AB40" s="73"/>
      <c r="AC40" s="73"/>
      <c r="AD40" s="73"/>
      <c r="AE40" s="73"/>
      <c r="AF40" s="73"/>
      <c r="AG40" s="73"/>
      <c r="AH40" s="73"/>
      <c r="AI40" s="73">
        <v>1</v>
      </c>
      <c r="AJ40" s="73">
        <v>1</v>
      </c>
      <c r="AK40" s="73">
        <v>1</v>
      </c>
      <c r="AL40" s="73">
        <v>1</v>
      </c>
      <c r="AM40" s="73">
        <v>1</v>
      </c>
      <c r="AN40" s="73">
        <v>1</v>
      </c>
      <c r="AO40" s="73">
        <v>1</v>
      </c>
      <c r="AP40" s="73">
        <v>1</v>
      </c>
      <c r="AQ40" s="73">
        <v>1</v>
      </c>
      <c r="AR40" s="73"/>
      <c r="AS40" s="73"/>
      <c r="AT40" s="73"/>
      <c r="AU40" s="73"/>
      <c r="AV40" s="73"/>
      <c r="AW40" s="73"/>
      <c r="AX40" s="73"/>
      <c r="AY40" s="73"/>
      <c r="AZ40" s="73"/>
      <c r="BA40" s="73"/>
      <c r="BB40" s="73"/>
      <c r="BC40" s="73"/>
      <c r="BD40" s="73">
        <v>1</v>
      </c>
      <c r="BE40" s="73">
        <v>1</v>
      </c>
      <c r="BF40" s="73">
        <v>1</v>
      </c>
      <c r="BG40" s="73">
        <v>1</v>
      </c>
      <c r="BH40" s="73"/>
      <c r="BI40" s="73"/>
      <c r="BJ40" s="73"/>
      <c r="BK40" s="73"/>
      <c r="BL40" s="73"/>
      <c r="BM40" s="73"/>
      <c r="BN40" s="73"/>
      <c r="BO40" s="73"/>
      <c r="BP40" s="73"/>
      <c r="BQ40" s="73"/>
      <c r="BR40" s="73"/>
      <c r="BS40" s="73">
        <v>1</v>
      </c>
      <c r="BT40" s="73">
        <v>1</v>
      </c>
      <c r="BU40" s="73">
        <v>1</v>
      </c>
      <c r="BV40" s="73">
        <v>1</v>
      </c>
      <c r="BW40" s="73">
        <v>1</v>
      </c>
      <c r="BX40" s="73">
        <v>1</v>
      </c>
      <c r="BY40" s="73"/>
      <c r="BZ40" s="73"/>
      <c r="CA40" s="73"/>
      <c r="CB40" s="73"/>
      <c r="CC40" s="73"/>
      <c r="CD40" s="73"/>
      <c r="CE40" s="73"/>
      <c r="CF40" s="73"/>
      <c r="CG40" s="73"/>
      <c r="CH40" s="73"/>
      <c r="CI40" s="73"/>
      <c r="CJ40" s="73"/>
      <c r="CK40" s="73"/>
      <c r="CL40" s="73">
        <v>1</v>
      </c>
      <c r="CM40" s="73">
        <v>1</v>
      </c>
      <c r="CN40" s="73">
        <v>1</v>
      </c>
      <c r="CO40" s="73">
        <v>1</v>
      </c>
      <c r="CP40" s="73">
        <v>1</v>
      </c>
      <c r="CQ40" s="73">
        <v>1</v>
      </c>
      <c r="CR40" s="73">
        <v>1</v>
      </c>
      <c r="CS40" s="73">
        <v>1</v>
      </c>
      <c r="CT40" s="73">
        <v>1</v>
      </c>
      <c r="CU40" s="73"/>
      <c r="CV40" s="73"/>
      <c r="CW40" s="73"/>
      <c r="CX40" s="73"/>
      <c r="CY40" s="73"/>
      <c r="CZ40" s="73"/>
      <c r="DA40" s="73"/>
      <c r="DB40" s="73"/>
      <c r="DC40" s="73"/>
      <c r="DD40" s="73"/>
      <c r="DE40" s="73"/>
      <c r="DF40" s="73"/>
      <c r="DG40" s="73">
        <v>1</v>
      </c>
      <c r="DH40" s="73">
        <v>1</v>
      </c>
      <c r="DI40" s="73">
        <v>1</v>
      </c>
      <c r="DJ40" s="73">
        <v>1</v>
      </c>
      <c r="DK40" s="74"/>
      <c r="DL40" s="68">
        <f t="shared" si="28"/>
        <v>0</v>
      </c>
      <c r="DM40" s="69">
        <f t="shared" si="29"/>
        <v>1</v>
      </c>
      <c r="DN40" s="69">
        <f t="shared" si="30"/>
        <v>0</v>
      </c>
      <c r="DO40" s="70">
        <f t="shared" si="31"/>
        <v>0</v>
      </c>
      <c r="DP40" s="120">
        <v>0</v>
      </c>
      <c r="DQ40" s="121">
        <f t="shared" si="32"/>
        <v>0</v>
      </c>
    </row>
    <row r="41" spans="1:121" ht="12.75" customHeight="1" x14ac:dyDescent="0.2">
      <c r="A41" s="94"/>
      <c r="B41" s="169" t="s">
        <v>417</v>
      </c>
      <c r="C41" s="174"/>
      <c r="D41" s="110" t="s">
        <v>176</v>
      </c>
      <c r="E41" s="140"/>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4"/>
      <c r="DL41" s="68" t="str">
        <f t="shared" ref="DL41" si="33">IF(A41="","",IF(AND(ISERROR(SEARCH("U",E41))=FALSE,CoatedBoards=TRUE),0,IF(AND(ISERROR(SEARCH("C",E41))=FALSE,CoatedBoards=FALSE),0,SUMPRODUCT($E$6:$DK$6,E41:DK41))))</f>
        <v/>
      </c>
      <c r="DM41" s="69" t="str">
        <f t="shared" ref="DM41" si="34">IF(A41="","",VLOOKUP(A41,TheMatrix,5,FALSE))</f>
        <v/>
      </c>
      <c r="DN41" s="69" t="str">
        <f t="shared" ref="DN41" si="35">IF(A41="","",IF(DL41&gt;0,MAX(CEILING(DL41/VLOOKUP(A41,TheMatrix,3,FALSE),1)*VLOOKUP(A41,TheMatrix,2,FALSE),VLOOKUP(A41,TheMatrix,4,FALSE)),0))</f>
        <v/>
      </c>
      <c r="DO41" s="70" t="str">
        <f t="shared" ref="DO41" si="36">IF(A41="","",IF(DM41&gt;SparingLevel,0,DN41))</f>
        <v/>
      </c>
      <c r="DP41" s="120"/>
      <c r="DQ41" s="121" t="str">
        <f t="shared" ref="DQ41" si="37">IF(A41="","",IF(ISERROR(DO41*DP41),IF(DO41&lt;&gt;0,"Ask for Quote",0),DO41*DP41))</f>
        <v/>
      </c>
    </row>
    <row r="42" spans="1:121" ht="41.25" customHeight="1" x14ac:dyDescent="0.2">
      <c r="A42" s="94"/>
      <c r="B42" s="187" t="s">
        <v>418</v>
      </c>
      <c r="C42" s="188"/>
      <c r="D42" s="110" t="s">
        <v>176</v>
      </c>
      <c r="E42" s="140"/>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4"/>
      <c r="DL42" s="68" t="str">
        <f t="shared" si="28"/>
        <v/>
      </c>
      <c r="DM42" s="69" t="str">
        <f t="shared" si="29"/>
        <v/>
      </c>
      <c r="DN42" s="69" t="str">
        <f t="shared" si="30"/>
        <v/>
      </c>
      <c r="DO42" s="70" t="str">
        <f t="shared" si="31"/>
        <v/>
      </c>
      <c r="DP42" s="120"/>
      <c r="DQ42" s="121" t="str">
        <f t="shared" si="32"/>
        <v/>
      </c>
    </row>
    <row r="43" spans="1:121" ht="12.75" customHeight="1" x14ac:dyDescent="0.2">
      <c r="A43" s="94"/>
      <c r="B43" s="175" t="s">
        <v>419</v>
      </c>
      <c r="C43" s="176"/>
      <c r="D43" s="110" t="s">
        <v>176</v>
      </c>
      <c r="E43" s="140"/>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4"/>
      <c r="DL43" s="68" t="str">
        <f t="shared" ref="DL43:DL47" si="38">IF(A43="","",IF(AND(ISERROR(SEARCH("U",E43))=FALSE,CoatedBoards=TRUE),0,IF(AND(ISERROR(SEARCH("C",E43))=FALSE,CoatedBoards=FALSE),0,SUMPRODUCT($E$6:$DK$6,E43:DK43))))</f>
        <v/>
      </c>
      <c r="DM43" s="69" t="str">
        <f t="shared" ref="DM43:DM47" si="39">IF(A43="","",VLOOKUP(A43,TheMatrix,5,FALSE))</f>
        <v/>
      </c>
      <c r="DN43" s="69" t="str">
        <f t="shared" ref="DN43:DN47" si="40">IF(A43="","",IF(DL43&gt;0,MAX(CEILING(DL43/VLOOKUP(A43,TheMatrix,3,FALSE),1)*VLOOKUP(A43,TheMatrix,2,FALSE),VLOOKUP(A43,TheMatrix,4,FALSE)),0))</f>
        <v/>
      </c>
      <c r="DO43" s="70" t="str">
        <f t="shared" ref="DO43:DO47" si="41">IF(A43="","",IF(DM43&gt;SparingLevel,0,DN43))</f>
        <v/>
      </c>
      <c r="DP43" s="120"/>
      <c r="DQ43" s="121" t="str">
        <f t="shared" ref="DQ43:DQ47" si="42">IF(A43="","",IF(ISERROR(DO43*DP43),IF(DO43&lt;&gt;0,"Ask for Quote",0),DO43*DP43))</f>
        <v/>
      </c>
    </row>
    <row r="44" spans="1:121" ht="12.75" customHeight="1" x14ac:dyDescent="0.2">
      <c r="A44" s="94">
        <v>7</v>
      </c>
      <c r="B44" s="98" t="s">
        <v>413</v>
      </c>
      <c r="C44" s="31" t="s">
        <v>414</v>
      </c>
      <c r="D44" s="110" t="s">
        <v>176</v>
      </c>
      <c r="E44" s="140"/>
      <c r="F44" s="73">
        <v>1</v>
      </c>
      <c r="G44" s="73">
        <v>1</v>
      </c>
      <c r="H44" s="73">
        <v>1</v>
      </c>
      <c r="I44" s="73">
        <v>1</v>
      </c>
      <c r="J44" s="73">
        <v>1</v>
      </c>
      <c r="K44" s="73">
        <v>1</v>
      </c>
      <c r="L44" s="73">
        <v>1</v>
      </c>
      <c r="M44" s="73">
        <v>1</v>
      </c>
      <c r="N44" s="73">
        <v>1</v>
      </c>
      <c r="O44" s="73">
        <v>1</v>
      </c>
      <c r="P44" s="73"/>
      <c r="Q44" s="73"/>
      <c r="R44" s="73"/>
      <c r="S44" s="73"/>
      <c r="T44" s="73"/>
      <c r="U44" s="73"/>
      <c r="V44" s="73">
        <v>1</v>
      </c>
      <c r="W44" s="73">
        <v>1</v>
      </c>
      <c r="X44" s="73">
        <v>1</v>
      </c>
      <c r="Y44" s="73">
        <v>1</v>
      </c>
      <c r="Z44" s="73">
        <v>1</v>
      </c>
      <c r="AA44" s="73">
        <v>1</v>
      </c>
      <c r="AB44" s="73">
        <v>1</v>
      </c>
      <c r="AC44" s="73">
        <v>1</v>
      </c>
      <c r="AD44" s="73">
        <v>1</v>
      </c>
      <c r="AE44" s="73">
        <v>1</v>
      </c>
      <c r="AF44" s="73">
        <v>1</v>
      </c>
      <c r="AG44" s="73">
        <v>1</v>
      </c>
      <c r="AH44" s="73">
        <v>1</v>
      </c>
      <c r="AI44" s="73"/>
      <c r="AJ44" s="73"/>
      <c r="AK44" s="73"/>
      <c r="AL44" s="73"/>
      <c r="AM44" s="73"/>
      <c r="AN44" s="73"/>
      <c r="AO44" s="73"/>
      <c r="AP44" s="73"/>
      <c r="AQ44" s="73"/>
      <c r="AR44" s="73">
        <v>1</v>
      </c>
      <c r="AS44" s="73">
        <v>1</v>
      </c>
      <c r="AT44" s="73">
        <v>1</v>
      </c>
      <c r="AU44" s="73">
        <v>1</v>
      </c>
      <c r="AV44" s="73">
        <v>1</v>
      </c>
      <c r="AW44" s="73">
        <v>1</v>
      </c>
      <c r="AX44" s="73">
        <v>1</v>
      </c>
      <c r="AY44" s="73">
        <v>1</v>
      </c>
      <c r="AZ44" s="73">
        <v>1</v>
      </c>
      <c r="BA44" s="73">
        <v>1</v>
      </c>
      <c r="BB44" s="73">
        <v>1</v>
      </c>
      <c r="BC44" s="73">
        <v>1</v>
      </c>
      <c r="BD44" s="73"/>
      <c r="BE44" s="73"/>
      <c r="BF44" s="73"/>
      <c r="BG44" s="73"/>
      <c r="BH44" s="73"/>
      <c r="BI44" s="73">
        <v>1</v>
      </c>
      <c r="BJ44" s="73">
        <v>1</v>
      </c>
      <c r="BK44" s="73">
        <v>1</v>
      </c>
      <c r="BL44" s="73">
        <v>1</v>
      </c>
      <c r="BM44" s="73">
        <v>1</v>
      </c>
      <c r="BN44" s="73">
        <v>1</v>
      </c>
      <c r="BO44" s="73">
        <v>1</v>
      </c>
      <c r="BP44" s="73">
        <v>1</v>
      </c>
      <c r="BQ44" s="73">
        <v>1</v>
      </c>
      <c r="BR44" s="73">
        <v>1</v>
      </c>
      <c r="BS44" s="73"/>
      <c r="BT44" s="73"/>
      <c r="BU44" s="73"/>
      <c r="BV44" s="73"/>
      <c r="BW44" s="73"/>
      <c r="BX44" s="73"/>
      <c r="BY44" s="73">
        <v>1</v>
      </c>
      <c r="BZ44" s="73">
        <v>1</v>
      </c>
      <c r="CA44" s="73">
        <v>1</v>
      </c>
      <c r="CB44" s="73">
        <v>1</v>
      </c>
      <c r="CC44" s="73">
        <v>1</v>
      </c>
      <c r="CD44" s="73">
        <v>1</v>
      </c>
      <c r="CE44" s="73">
        <v>1</v>
      </c>
      <c r="CF44" s="73">
        <v>1</v>
      </c>
      <c r="CG44" s="73">
        <v>1</v>
      </c>
      <c r="CH44" s="73">
        <v>1</v>
      </c>
      <c r="CI44" s="73">
        <v>1</v>
      </c>
      <c r="CJ44" s="73">
        <v>1</v>
      </c>
      <c r="CK44" s="73">
        <v>1</v>
      </c>
      <c r="CL44" s="73"/>
      <c r="CM44" s="73"/>
      <c r="CN44" s="73"/>
      <c r="CO44" s="73"/>
      <c r="CP44" s="73"/>
      <c r="CQ44" s="73"/>
      <c r="CR44" s="73"/>
      <c r="CS44" s="73"/>
      <c r="CT44" s="73"/>
      <c r="CU44" s="73">
        <v>1</v>
      </c>
      <c r="CV44" s="73">
        <v>1</v>
      </c>
      <c r="CW44" s="73">
        <v>1</v>
      </c>
      <c r="CX44" s="73">
        <v>1</v>
      </c>
      <c r="CY44" s="73">
        <v>1</v>
      </c>
      <c r="CZ44" s="73">
        <v>1</v>
      </c>
      <c r="DA44" s="73">
        <v>1</v>
      </c>
      <c r="DB44" s="73">
        <v>1</v>
      </c>
      <c r="DC44" s="73">
        <v>1</v>
      </c>
      <c r="DD44" s="73">
        <v>1</v>
      </c>
      <c r="DE44" s="73">
        <v>1</v>
      </c>
      <c r="DF44" s="73">
        <v>1</v>
      </c>
      <c r="DG44" s="73"/>
      <c r="DH44" s="73"/>
      <c r="DI44" s="73"/>
      <c r="DJ44" s="73"/>
      <c r="DK44" s="74"/>
      <c r="DL44" s="68">
        <f t="shared" si="38"/>
        <v>0</v>
      </c>
      <c r="DM44" s="69" t="str">
        <f t="shared" si="39"/>
        <v>PCS</v>
      </c>
      <c r="DN44" s="69">
        <f t="shared" si="40"/>
        <v>0</v>
      </c>
      <c r="DO44" s="70">
        <f t="shared" si="41"/>
        <v>0</v>
      </c>
      <c r="DP44" s="120">
        <v>0</v>
      </c>
      <c r="DQ44" s="121">
        <f t="shared" si="42"/>
        <v>0</v>
      </c>
    </row>
    <row r="45" spans="1:121" ht="12.75" customHeight="1" x14ac:dyDescent="0.2">
      <c r="A45" s="94">
        <v>7</v>
      </c>
      <c r="B45" s="98" t="s">
        <v>415</v>
      </c>
      <c r="C45" s="31" t="s">
        <v>416</v>
      </c>
      <c r="D45" s="110" t="s">
        <v>176</v>
      </c>
      <c r="E45" s="140"/>
      <c r="F45" s="73"/>
      <c r="G45" s="73"/>
      <c r="H45" s="73"/>
      <c r="I45" s="73"/>
      <c r="J45" s="73"/>
      <c r="K45" s="73"/>
      <c r="L45" s="73"/>
      <c r="M45" s="73"/>
      <c r="N45" s="73"/>
      <c r="O45" s="73"/>
      <c r="P45" s="73">
        <v>1</v>
      </c>
      <c r="Q45" s="73">
        <v>1</v>
      </c>
      <c r="R45" s="73">
        <v>1</v>
      </c>
      <c r="S45" s="73">
        <v>1</v>
      </c>
      <c r="T45" s="73">
        <v>1</v>
      </c>
      <c r="U45" s="73">
        <v>1</v>
      </c>
      <c r="V45" s="73"/>
      <c r="W45" s="73"/>
      <c r="X45" s="73"/>
      <c r="Y45" s="73"/>
      <c r="Z45" s="73"/>
      <c r="AA45" s="73"/>
      <c r="AB45" s="73"/>
      <c r="AC45" s="73"/>
      <c r="AD45" s="73"/>
      <c r="AE45" s="73"/>
      <c r="AF45" s="73"/>
      <c r="AG45" s="73"/>
      <c r="AH45" s="73"/>
      <c r="AI45" s="73">
        <v>1</v>
      </c>
      <c r="AJ45" s="73">
        <v>1</v>
      </c>
      <c r="AK45" s="73">
        <v>1</v>
      </c>
      <c r="AL45" s="73">
        <v>1</v>
      </c>
      <c r="AM45" s="73">
        <v>1</v>
      </c>
      <c r="AN45" s="73">
        <v>1</v>
      </c>
      <c r="AO45" s="73">
        <v>1</v>
      </c>
      <c r="AP45" s="73">
        <v>1</v>
      </c>
      <c r="AQ45" s="73">
        <v>1</v>
      </c>
      <c r="AR45" s="73"/>
      <c r="AS45" s="73"/>
      <c r="AT45" s="73"/>
      <c r="AU45" s="73"/>
      <c r="AV45" s="73"/>
      <c r="AW45" s="73"/>
      <c r="AX45" s="73"/>
      <c r="AY45" s="73"/>
      <c r="AZ45" s="73"/>
      <c r="BA45" s="73"/>
      <c r="BB45" s="73"/>
      <c r="BC45" s="73"/>
      <c r="BD45" s="73">
        <v>1</v>
      </c>
      <c r="BE45" s="73">
        <v>1</v>
      </c>
      <c r="BF45" s="73">
        <v>1</v>
      </c>
      <c r="BG45" s="73">
        <v>1</v>
      </c>
      <c r="BH45" s="73"/>
      <c r="BI45" s="73"/>
      <c r="BJ45" s="73"/>
      <c r="BK45" s="73"/>
      <c r="BL45" s="73"/>
      <c r="BM45" s="73"/>
      <c r="BN45" s="73"/>
      <c r="BO45" s="73"/>
      <c r="BP45" s="73"/>
      <c r="BQ45" s="73"/>
      <c r="BR45" s="73"/>
      <c r="BS45" s="73">
        <v>1</v>
      </c>
      <c r="BT45" s="73">
        <v>1</v>
      </c>
      <c r="BU45" s="73">
        <v>1</v>
      </c>
      <c r="BV45" s="73">
        <v>1</v>
      </c>
      <c r="BW45" s="73">
        <v>1</v>
      </c>
      <c r="BX45" s="73">
        <v>1</v>
      </c>
      <c r="BY45" s="73"/>
      <c r="BZ45" s="73"/>
      <c r="CA45" s="73"/>
      <c r="CB45" s="73"/>
      <c r="CC45" s="73"/>
      <c r="CD45" s="73"/>
      <c r="CE45" s="73"/>
      <c r="CF45" s="73"/>
      <c r="CG45" s="73"/>
      <c r="CH45" s="73"/>
      <c r="CI45" s="73"/>
      <c r="CJ45" s="73"/>
      <c r="CK45" s="73"/>
      <c r="CL45" s="73">
        <v>1</v>
      </c>
      <c r="CM45" s="73">
        <v>1</v>
      </c>
      <c r="CN45" s="73">
        <v>1</v>
      </c>
      <c r="CO45" s="73">
        <v>1</v>
      </c>
      <c r="CP45" s="73">
        <v>1</v>
      </c>
      <c r="CQ45" s="73">
        <v>1</v>
      </c>
      <c r="CR45" s="73">
        <v>1</v>
      </c>
      <c r="CS45" s="73">
        <v>1</v>
      </c>
      <c r="CT45" s="73">
        <v>1</v>
      </c>
      <c r="CU45" s="73"/>
      <c r="CV45" s="73"/>
      <c r="CW45" s="73"/>
      <c r="CX45" s="73"/>
      <c r="CY45" s="73"/>
      <c r="CZ45" s="73"/>
      <c r="DA45" s="73"/>
      <c r="DB45" s="73"/>
      <c r="DC45" s="73"/>
      <c r="DD45" s="73"/>
      <c r="DE45" s="73"/>
      <c r="DF45" s="73"/>
      <c r="DG45" s="73">
        <v>1</v>
      </c>
      <c r="DH45" s="73">
        <v>1</v>
      </c>
      <c r="DI45" s="73">
        <v>1</v>
      </c>
      <c r="DJ45" s="73">
        <v>1</v>
      </c>
      <c r="DK45" s="74"/>
      <c r="DL45" s="68">
        <f t="shared" si="38"/>
        <v>0</v>
      </c>
      <c r="DM45" s="69" t="str">
        <f t="shared" si="39"/>
        <v>PCS</v>
      </c>
      <c r="DN45" s="69">
        <f t="shared" si="40"/>
        <v>0</v>
      </c>
      <c r="DO45" s="70">
        <f t="shared" si="41"/>
        <v>0</v>
      </c>
      <c r="DP45" s="120">
        <v>0</v>
      </c>
      <c r="DQ45" s="121">
        <f t="shared" si="42"/>
        <v>0</v>
      </c>
    </row>
    <row r="46" spans="1:121" ht="12.75" customHeight="1" x14ac:dyDescent="0.2">
      <c r="A46" s="94">
        <v>7</v>
      </c>
      <c r="B46" s="98" t="s">
        <v>421</v>
      </c>
      <c r="C46" s="31" t="s">
        <v>422</v>
      </c>
      <c r="D46" s="110" t="s">
        <v>176</v>
      </c>
      <c r="E46" s="140"/>
      <c r="F46" s="73">
        <v>1</v>
      </c>
      <c r="G46" s="73">
        <v>1</v>
      </c>
      <c r="H46" s="73">
        <v>1</v>
      </c>
      <c r="I46" s="73">
        <v>1</v>
      </c>
      <c r="J46" s="73">
        <v>1</v>
      </c>
      <c r="K46" s="73">
        <v>1</v>
      </c>
      <c r="L46" s="73">
        <v>1</v>
      </c>
      <c r="M46" s="73">
        <v>1</v>
      </c>
      <c r="N46" s="73">
        <v>1</v>
      </c>
      <c r="O46" s="73">
        <v>1</v>
      </c>
      <c r="P46" s="73">
        <v>1</v>
      </c>
      <c r="Q46" s="73">
        <v>1</v>
      </c>
      <c r="R46" s="73">
        <v>1</v>
      </c>
      <c r="S46" s="73">
        <v>1</v>
      </c>
      <c r="T46" s="73">
        <v>1</v>
      </c>
      <c r="U46" s="73">
        <v>1</v>
      </c>
      <c r="V46" s="73">
        <v>1</v>
      </c>
      <c r="W46" s="73">
        <v>1</v>
      </c>
      <c r="X46" s="73">
        <v>1</v>
      </c>
      <c r="Y46" s="73">
        <v>1</v>
      </c>
      <c r="Z46" s="73">
        <v>1</v>
      </c>
      <c r="AA46" s="73">
        <v>1</v>
      </c>
      <c r="AB46" s="73">
        <v>1</v>
      </c>
      <c r="AC46" s="73">
        <v>1</v>
      </c>
      <c r="AD46" s="73">
        <v>1</v>
      </c>
      <c r="AE46" s="73">
        <v>1</v>
      </c>
      <c r="AF46" s="73">
        <v>1</v>
      </c>
      <c r="AG46" s="73">
        <v>1</v>
      </c>
      <c r="AH46" s="73">
        <v>1</v>
      </c>
      <c r="AI46" s="73">
        <v>1</v>
      </c>
      <c r="AJ46" s="73">
        <v>1</v>
      </c>
      <c r="AK46" s="73">
        <v>1</v>
      </c>
      <c r="AL46" s="73">
        <v>1</v>
      </c>
      <c r="AM46" s="73">
        <v>1</v>
      </c>
      <c r="AN46" s="73">
        <v>1</v>
      </c>
      <c r="AO46" s="73">
        <v>1</v>
      </c>
      <c r="AP46" s="73">
        <v>1</v>
      </c>
      <c r="AQ46" s="73">
        <v>1</v>
      </c>
      <c r="AR46" s="73">
        <v>1</v>
      </c>
      <c r="AS46" s="73">
        <v>1</v>
      </c>
      <c r="AT46" s="73">
        <v>1</v>
      </c>
      <c r="AU46" s="73">
        <v>1</v>
      </c>
      <c r="AV46" s="73">
        <v>1</v>
      </c>
      <c r="AW46" s="73">
        <v>1</v>
      </c>
      <c r="AX46" s="73">
        <v>1</v>
      </c>
      <c r="AY46" s="73">
        <v>1</v>
      </c>
      <c r="AZ46" s="73">
        <v>1</v>
      </c>
      <c r="BA46" s="73">
        <v>1</v>
      </c>
      <c r="BB46" s="73">
        <v>1</v>
      </c>
      <c r="BC46" s="73">
        <v>1</v>
      </c>
      <c r="BD46" s="73">
        <v>1</v>
      </c>
      <c r="BE46" s="73">
        <v>1</v>
      </c>
      <c r="BF46" s="73">
        <v>1</v>
      </c>
      <c r="BG46" s="73">
        <v>1</v>
      </c>
      <c r="BH46" s="73"/>
      <c r="BI46" s="73">
        <v>1</v>
      </c>
      <c r="BJ46" s="73">
        <v>1</v>
      </c>
      <c r="BK46" s="73">
        <v>1</v>
      </c>
      <c r="BL46" s="73">
        <v>1</v>
      </c>
      <c r="BM46" s="73">
        <v>1</v>
      </c>
      <c r="BN46" s="73">
        <v>1</v>
      </c>
      <c r="BO46" s="73">
        <v>1</v>
      </c>
      <c r="BP46" s="73">
        <v>1</v>
      </c>
      <c r="BQ46" s="73">
        <v>1</v>
      </c>
      <c r="BR46" s="73">
        <v>1</v>
      </c>
      <c r="BS46" s="73">
        <v>1</v>
      </c>
      <c r="BT46" s="73">
        <v>1</v>
      </c>
      <c r="BU46" s="73">
        <v>1</v>
      </c>
      <c r="BV46" s="73">
        <v>1</v>
      </c>
      <c r="BW46" s="73">
        <v>1</v>
      </c>
      <c r="BX46" s="73">
        <v>1</v>
      </c>
      <c r="BY46" s="73">
        <v>1</v>
      </c>
      <c r="BZ46" s="73">
        <v>1</v>
      </c>
      <c r="CA46" s="73">
        <v>1</v>
      </c>
      <c r="CB46" s="73">
        <v>1</v>
      </c>
      <c r="CC46" s="73">
        <v>1</v>
      </c>
      <c r="CD46" s="73">
        <v>1</v>
      </c>
      <c r="CE46" s="73">
        <v>1</v>
      </c>
      <c r="CF46" s="73">
        <v>1</v>
      </c>
      <c r="CG46" s="73">
        <v>1</v>
      </c>
      <c r="CH46" s="73">
        <v>1</v>
      </c>
      <c r="CI46" s="73">
        <v>1</v>
      </c>
      <c r="CJ46" s="73">
        <v>1</v>
      </c>
      <c r="CK46" s="73">
        <v>1</v>
      </c>
      <c r="CL46" s="73">
        <v>1</v>
      </c>
      <c r="CM46" s="73">
        <v>1</v>
      </c>
      <c r="CN46" s="73">
        <v>1</v>
      </c>
      <c r="CO46" s="73">
        <v>1</v>
      </c>
      <c r="CP46" s="73">
        <v>1</v>
      </c>
      <c r="CQ46" s="73">
        <v>1</v>
      </c>
      <c r="CR46" s="73">
        <v>1</v>
      </c>
      <c r="CS46" s="73">
        <v>1</v>
      </c>
      <c r="CT46" s="73">
        <v>1</v>
      </c>
      <c r="CU46" s="73">
        <v>1</v>
      </c>
      <c r="CV46" s="73">
        <v>1</v>
      </c>
      <c r="CW46" s="73">
        <v>1</v>
      </c>
      <c r="CX46" s="73">
        <v>1</v>
      </c>
      <c r="CY46" s="73">
        <v>1</v>
      </c>
      <c r="CZ46" s="73">
        <v>1</v>
      </c>
      <c r="DA46" s="73">
        <v>1</v>
      </c>
      <c r="DB46" s="73">
        <v>1</v>
      </c>
      <c r="DC46" s="73">
        <v>1</v>
      </c>
      <c r="DD46" s="73">
        <v>1</v>
      </c>
      <c r="DE46" s="73">
        <v>1</v>
      </c>
      <c r="DF46" s="73">
        <v>1</v>
      </c>
      <c r="DG46" s="73">
        <v>1</v>
      </c>
      <c r="DH46" s="73">
        <v>1</v>
      </c>
      <c r="DI46" s="73">
        <v>1</v>
      </c>
      <c r="DJ46" s="73">
        <v>1</v>
      </c>
      <c r="DK46" s="74"/>
      <c r="DL46" s="68">
        <f t="shared" si="38"/>
        <v>0</v>
      </c>
      <c r="DM46" s="69" t="str">
        <f t="shared" si="39"/>
        <v>PCS</v>
      </c>
      <c r="DN46" s="69">
        <f t="shared" si="40"/>
        <v>0</v>
      </c>
      <c r="DO46" s="70">
        <f t="shared" si="41"/>
        <v>0</v>
      </c>
      <c r="DP46" s="120">
        <v>0</v>
      </c>
      <c r="DQ46" s="121">
        <f t="shared" si="42"/>
        <v>0</v>
      </c>
    </row>
    <row r="47" spans="1:121" ht="12.75" customHeight="1" x14ac:dyDescent="0.2">
      <c r="A47" s="94">
        <v>7</v>
      </c>
      <c r="B47" s="98" t="s">
        <v>423</v>
      </c>
      <c r="C47" s="31" t="s">
        <v>424</v>
      </c>
      <c r="D47" s="110" t="s">
        <v>176</v>
      </c>
      <c r="E47" s="140"/>
      <c r="F47" s="73">
        <v>1</v>
      </c>
      <c r="G47" s="73">
        <v>1</v>
      </c>
      <c r="H47" s="73">
        <v>1</v>
      </c>
      <c r="I47" s="73">
        <v>1</v>
      </c>
      <c r="J47" s="73">
        <v>1</v>
      </c>
      <c r="K47" s="73">
        <v>1</v>
      </c>
      <c r="L47" s="73">
        <v>1</v>
      </c>
      <c r="M47" s="73">
        <v>1</v>
      </c>
      <c r="N47" s="73">
        <v>1</v>
      </c>
      <c r="O47" s="73">
        <v>1</v>
      </c>
      <c r="P47" s="73">
        <v>1</v>
      </c>
      <c r="Q47" s="73">
        <v>1</v>
      </c>
      <c r="R47" s="73">
        <v>1</v>
      </c>
      <c r="S47" s="73">
        <v>1</v>
      </c>
      <c r="T47" s="73">
        <v>1</v>
      </c>
      <c r="U47" s="73">
        <v>1</v>
      </c>
      <c r="V47" s="73">
        <v>1</v>
      </c>
      <c r="W47" s="73">
        <v>1</v>
      </c>
      <c r="X47" s="73">
        <v>1</v>
      </c>
      <c r="Y47" s="73">
        <v>1</v>
      </c>
      <c r="Z47" s="73">
        <v>1</v>
      </c>
      <c r="AA47" s="73">
        <v>1</v>
      </c>
      <c r="AB47" s="73">
        <v>1</v>
      </c>
      <c r="AC47" s="73">
        <v>1</v>
      </c>
      <c r="AD47" s="73">
        <v>1</v>
      </c>
      <c r="AE47" s="73">
        <v>1</v>
      </c>
      <c r="AF47" s="73">
        <v>1</v>
      </c>
      <c r="AG47" s="73">
        <v>1</v>
      </c>
      <c r="AH47" s="73">
        <v>1</v>
      </c>
      <c r="AI47" s="73">
        <v>1</v>
      </c>
      <c r="AJ47" s="73">
        <v>1</v>
      </c>
      <c r="AK47" s="73">
        <v>1</v>
      </c>
      <c r="AL47" s="73">
        <v>1</v>
      </c>
      <c r="AM47" s="73">
        <v>1</v>
      </c>
      <c r="AN47" s="73">
        <v>1</v>
      </c>
      <c r="AO47" s="73">
        <v>1</v>
      </c>
      <c r="AP47" s="73">
        <v>1</v>
      </c>
      <c r="AQ47" s="73">
        <v>1</v>
      </c>
      <c r="AR47" s="73">
        <v>1</v>
      </c>
      <c r="AS47" s="73">
        <v>1</v>
      </c>
      <c r="AT47" s="73">
        <v>1</v>
      </c>
      <c r="AU47" s="73">
        <v>1</v>
      </c>
      <c r="AV47" s="73">
        <v>1</v>
      </c>
      <c r="AW47" s="73">
        <v>1</v>
      </c>
      <c r="AX47" s="73">
        <v>1</v>
      </c>
      <c r="AY47" s="73">
        <v>1</v>
      </c>
      <c r="AZ47" s="73">
        <v>1</v>
      </c>
      <c r="BA47" s="73">
        <v>1</v>
      </c>
      <c r="BB47" s="73">
        <v>1</v>
      </c>
      <c r="BC47" s="73">
        <v>1</v>
      </c>
      <c r="BD47" s="73">
        <v>1</v>
      </c>
      <c r="BE47" s="73">
        <v>1</v>
      </c>
      <c r="BF47" s="73">
        <v>1</v>
      </c>
      <c r="BG47" s="73">
        <v>1</v>
      </c>
      <c r="BH47" s="73"/>
      <c r="BI47" s="73">
        <v>1</v>
      </c>
      <c r="BJ47" s="73">
        <v>1</v>
      </c>
      <c r="BK47" s="73">
        <v>1</v>
      </c>
      <c r="BL47" s="73">
        <v>1</v>
      </c>
      <c r="BM47" s="73">
        <v>1</v>
      </c>
      <c r="BN47" s="73">
        <v>1</v>
      </c>
      <c r="BO47" s="73">
        <v>1</v>
      </c>
      <c r="BP47" s="73">
        <v>1</v>
      </c>
      <c r="BQ47" s="73">
        <v>1</v>
      </c>
      <c r="BR47" s="73">
        <v>1</v>
      </c>
      <c r="BS47" s="73">
        <v>1</v>
      </c>
      <c r="BT47" s="73">
        <v>1</v>
      </c>
      <c r="BU47" s="73">
        <v>1</v>
      </c>
      <c r="BV47" s="73">
        <v>1</v>
      </c>
      <c r="BW47" s="73">
        <v>1</v>
      </c>
      <c r="BX47" s="73">
        <v>1</v>
      </c>
      <c r="BY47" s="73">
        <v>1</v>
      </c>
      <c r="BZ47" s="73">
        <v>1</v>
      </c>
      <c r="CA47" s="73">
        <v>1</v>
      </c>
      <c r="CB47" s="73">
        <v>1</v>
      </c>
      <c r="CC47" s="73">
        <v>1</v>
      </c>
      <c r="CD47" s="73">
        <v>1</v>
      </c>
      <c r="CE47" s="73">
        <v>1</v>
      </c>
      <c r="CF47" s="73">
        <v>1</v>
      </c>
      <c r="CG47" s="73">
        <v>1</v>
      </c>
      <c r="CH47" s="73">
        <v>1</v>
      </c>
      <c r="CI47" s="73">
        <v>1</v>
      </c>
      <c r="CJ47" s="73">
        <v>1</v>
      </c>
      <c r="CK47" s="73">
        <v>1</v>
      </c>
      <c r="CL47" s="73">
        <v>1</v>
      </c>
      <c r="CM47" s="73">
        <v>1</v>
      </c>
      <c r="CN47" s="73">
        <v>1</v>
      </c>
      <c r="CO47" s="73">
        <v>1</v>
      </c>
      <c r="CP47" s="73">
        <v>1</v>
      </c>
      <c r="CQ47" s="73">
        <v>1</v>
      </c>
      <c r="CR47" s="73">
        <v>1</v>
      </c>
      <c r="CS47" s="73">
        <v>1</v>
      </c>
      <c r="CT47" s="73">
        <v>1</v>
      </c>
      <c r="CU47" s="73">
        <v>1</v>
      </c>
      <c r="CV47" s="73">
        <v>1</v>
      </c>
      <c r="CW47" s="73">
        <v>1</v>
      </c>
      <c r="CX47" s="73">
        <v>1</v>
      </c>
      <c r="CY47" s="73">
        <v>1</v>
      </c>
      <c r="CZ47" s="73">
        <v>1</v>
      </c>
      <c r="DA47" s="73">
        <v>1</v>
      </c>
      <c r="DB47" s="73">
        <v>1</v>
      </c>
      <c r="DC47" s="73">
        <v>1</v>
      </c>
      <c r="DD47" s="73">
        <v>1</v>
      </c>
      <c r="DE47" s="73">
        <v>1</v>
      </c>
      <c r="DF47" s="73">
        <v>1</v>
      </c>
      <c r="DG47" s="73">
        <v>1</v>
      </c>
      <c r="DH47" s="73">
        <v>1</v>
      </c>
      <c r="DI47" s="73">
        <v>1</v>
      </c>
      <c r="DJ47" s="73">
        <v>1</v>
      </c>
      <c r="DK47" s="74"/>
      <c r="DL47" s="68">
        <f t="shared" si="38"/>
        <v>0</v>
      </c>
      <c r="DM47" s="69" t="str">
        <f t="shared" si="39"/>
        <v>PCS</v>
      </c>
      <c r="DN47" s="69">
        <f t="shared" si="40"/>
        <v>0</v>
      </c>
      <c r="DO47" s="70">
        <f t="shared" si="41"/>
        <v>0</v>
      </c>
      <c r="DP47" s="120">
        <v>0</v>
      </c>
      <c r="DQ47" s="121">
        <f t="shared" si="42"/>
        <v>0</v>
      </c>
    </row>
    <row r="48" spans="1:121" ht="12.75" customHeight="1" x14ac:dyDescent="0.2">
      <c r="A48" s="94"/>
      <c r="B48" s="175" t="s">
        <v>420</v>
      </c>
      <c r="C48" s="176"/>
      <c r="D48" s="110" t="s">
        <v>176</v>
      </c>
      <c r="E48" s="140"/>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4"/>
      <c r="DL48" s="68" t="str">
        <f t="shared" ref="DL48:DL51" si="43">IF(A48="","",IF(AND(ISERROR(SEARCH("U",E48))=FALSE,CoatedBoards=TRUE),0,IF(AND(ISERROR(SEARCH("C",E48))=FALSE,CoatedBoards=FALSE),0,SUMPRODUCT($E$6:$DK$6,E48:DK48))))</f>
        <v/>
      </c>
      <c r="DM48" s="69" t="str">
        <f t="shared" ref="DM48:DM51" si="44">IF(A48="","",VLOOKUP(A48,TheMatrix,5,FALSE))</f>
        <v/>
      </c>
      <c r="DN48" s="69" t="str">
        <f t="shared" ref="DN48:DN51" si="45">IF(A48="","",IF(DL48&gt;0,MAX(CEILING(DL48/VLOOKUP(A48,TheMatrix,3,FALSE),1)*VLOOKUP(A48,TheMatrix,2,FALSE),VLOOKUP(A48,TheMatrix,4,FALSE)),0))</f>
        <v/>
      </c>
      <c r="DO48" s="70" t="str">
        <f t="shared" ref="DO48:DO51" si="46">IF(A48="","",IF(DM48&gt;SparingLevel,0,DN48))</f>
        <v/>
      </c>
      <c r="DP48" s="120"/>
      <c r="DQ48" s="121" t="str">
        <f t="shared" ref="DQ48:DQ51" si="47">IF(A48="","",IF(ISERROR(DO48*DP48),IF(DO48&lt;&gt;0,"Ask for Quote",0),DO48*DP48))</f>
        <v/>
      </c>
    </row>
    <row r="49" spans="1:123" ht="12.75" customHeight="1" x14ac:dyDescent="0.2">
      <c r="A49" s="94">
        <v>7</v>
      </c>
      <c r="B49" s="98" t="s">
        <v>425</v>
      </c>
      <c r="C49" s="31" t="s">
        <v>426</v>
      </c>
      <c r="D49" s="110" t="s">
        <v>176</v>
      </c>
      <c r="E49" s="140"/>
      <c r="F49" s="73">
        <v>2</v>
      </c>
      <c r="G49" s="73">
        <v>2</v>
      </c>
      <c r="H49" s="73">
        <v>2</v>
      </c>
      <c r="I49" s="73">
        <v>2</v>
      </c>
      <c r="J49" s="73">
        <v>2</v>
      </c>
      <c r="K49" s="73">
        <v>2</v>
      </c>
      <c r="L49" s="73">
        <v>1</v>
      </c>
      <c r="M49" s="73">
        <v>1</v>
      </c>
      <c r="N49" s="73">
        <v>1</v>
      </c>
      <c r="O49" s="73">
        <v>1</v>
      </c>
      <c r="P49" s="73"/>
      <c r="Q49" s="73"/>
      <c r="R49" s="73"/>
      <c r="S49" s="73"/>
      <c r="T49" s="73"/>
      <c r="U49" s="73"/>
      <c r="V49" s="73">
        <v>2</v>
      </c>
      <c r="W49" s="73">
        <v>2</v>
      </c>
      <c r="X49" s="73">
        <v>2</v>
      </c>
      <c r="Y49" s="73">
        <v>2</v>
      </c>
      <c r="Z49" s="73">
        <v>2</v>
      </c>
      <c r="AA49" s="73">
        <v>2</v>
      </c>
      <c r="AB49" s="73">
        <v>2</v>
      </c>
      <c r="AC49" s="73">
        <v>1</v>
      </c>
      <c r="AD49" s="73">
        <v>1</v>
      </c>
      <c r="AE49" s="73">
        <v>1</v>
      </c>
      <c r="AF49" s="73">
        <v>1</v>
      </c>
      <c r="AG49" s="73">
        <v>1</v>
      </c>
      <c r="AH49" s="73">
        <v>1</v>
      </c>
      <c r="AI49" s="73"/>
      <c r="AJ49" s="73"/>
      <c r="AK49" s="73"/>
      <c r="AL49" s="73"/>
      <c r="AM49" s="73"/>
      <c r="AN49" s="73"/>
      <c r="AO49" s="73"/>
      <c r="AP49" s="73"/>
      <c r="AQ49" s="73"/>
      <c r="AR49" s="73">
        <v>2</v>
      </c>
      <c r="AS49" s="73">
        <v>2</v>
      </c>
      <c r="AT49" s="73">
        <v>2</v>
      </c>
      <c r="AU49" s="73">
        <v>2</v>
      </c>
      <c r="AV49" s="73">
        <v>2</v>
      </c>
      <c r="AW49" s="73">
        <v>2</v>
      </c>
      <c r="AX49" s="73">
        <v>1</v>
      </c>
      <c r="AY49" s="73">
        <v>1</v>
      </c>
      <c r="AZ49" s="73">
        <v>1</v>
      </c>
      <c r="BA49" s="73">
        <v>1</v>
      </c>
      <c r="BB49" s="73">
        <v>1</v>
      </c>
      <c r="BC49" s="73">
        <v>1</v>
      </c>
      <c r="BD49" s="73"/>
      <c r="BE49" s="73"/>
      <c r="BF49" s="73"/>
      <c r="BG49" s="73"/>
      <c r="BH49" s="73"/>
      <c r="BI49" s="73">
        <v>2</v>
      </c>
      <c r="BJ49" s="73">
        <v>2</v>
      </c>
      <c r="BK49" s="73">
        <v>2</v>
      </c>
      <c r="BL49" s="73">
        <v>2</v>
      </c>
      <c r="BM49" s="73">
        <v>2</v>
      </c>
      <c r="BN49" s="73">
        <v>2</v>
      </c>
      <c r="BO49" s="73">
        <v>1</v>
      </c>
      <c r="BP49" s="73">
        <v>1</v>
      </c>
      <c r="BQ49" s="73">
        <v>1</v>
      </c>
      <c r="BR49" s="73">
        <v>1</v>
      </c>
      <c r="BS49" s="73"/>
      <c r="BT49" s="73"/>
      <c r="BU49" s="73"/>
      <c r="BV49" s="73"/>
      <c r="BW49" s="73"/>
      <c r="BX49" s="73"/>
      <c r="BY49" s="73">
        <v>2</v>
      </c>
      <c r="BZ49" s="73">
        <v>2</v>
      </c>
      <c r="CA49" s="73">
        <v>2</v>
      </c>
      <c r="CB49" s="73">
        <v>2</v>
      </c>
      <c r="CC49" s="73">
        <v>2</v>
      </c>
      <c r="CD49" s="73">
        <v>2</v>
      </c>
      <c r="CE49" s="73">
        <v>2</v>
      </c>
      <c r="CF49" s="73">
        <v>1</v>
      </c>
      <c r="CG49" s="73">
        <v>1</v>
      </c>
      <c r="CH49" s="73">
        <v>1</v>
      </c>
      <c r="CI49" s="73">
        <v>1</v>
      </c>
      <c r="CJ49" s="73">
        <v>1</v>
      </c>
      <c r="CK49" s="73">
        <v>1</v>
      </c>
      <c r="CL49" s="73"/>
      <c r="CM49" s="73"/>
      <c r="CN49" s="73"/>
      <c r="CO49" s="73"/>
      <c r="CP49" s="73"/>
      <c r="CQ49" s="73"/>
      <c r="CR49" s="73"/>
      <c r="CS49" s="73"/>
      <c r="CT49" s="73"/>
      <c r="CU49" s="73">
        <v>2</v>
      </c>
      <c r="CV49" s="73">
        <v>2</v>
      </c>
      <c r="CW49" s="73">
        <v>2</v>
      </c>
      <c r="CX49" s="73">
        <v>2</v>
      </c>
      <c r="CY49" s="73">
        <v>2</v>
      </c>
      <c r="CZ49" s="73">
        <v>2</v>
      </c>
      <c r="DA49" s="73">
        <v>1</v>
      </c>
      <c r="DB49" s="73">
        <v>1</v>
      </c>
      <c r="DC49" s="73">
        <v>1</v>
      </c>
      <c r="DD49" s="73">
        <v>1</v>
      </c>
      <c r="DE49" s="73">
        <v>1</v>
      </c>
      <c r="DF49" s="73">
        <v>1</v>
      </c>
      <c r="DG49" s="73"/>
      <c r="DH49" s="73"/>
      <c r="DI49" s="73"/>
      <c r="DJ49" s="73"/>
      <c r="DK49" s="74"/>
      <c r="DL49" s="68">
        <f t="shared" si="43"/>
        <v>0</v>
      </c>
      <c r="DM49" s="69" t="str">
        <f t="shared" si="44"/>
        <v>PCS</v>
      </c>
      <c r="DN49" s="69">
        <f t="shared" si="45"/>
        <v>0</v>
      </c>
      <c r="DO49" s="70">
        <f t="shared" si="46"/>
        <v>0</v>
      </c>
      <c r="DP49" s="120">
        <v>0</v>
      </c>
      <c r="DQ49" s="121">
        <f t="shared" si="47"/>
        <v>0</v>
      </c>
    </row>
    <row r="50" spans="1:123" ht="12.75" customHeight="1" x14ac:dyDescent="0.2">
      <c r="A50" s="94">
        <v>7</v>
      </c>
      <c r="B50" s="98" t="s">
        <v>415</v>
      </c>
      <c r="C50" s="31" t="s">
        <v>416</v>
      </c>
      <c r="D50" s="110" t="s">
        <v>176</v>
      </c>
      <c r="E50" s="140"/>
      <c r="F50" s="73"/>
      <c r="G50" s="73"/>
      <c r="H50" s="73"/>
      <c r="I50" s="73"/>
      <c r="J50" s="73"/>
      <c r="K50" s="73"/>
      <c r="L50" s="73">
        <v>1</v>
      </c>
      <c r="M50" s="73">
        <v>1</v>
      </c>
      <c r="N50" s="73">
        <v>1</v>
      </c>
      <c r="O50" s="73">
        <v>1</v>
      </c>
      <c r="P50" s="73"/>
      <c r="Q50" s="73"/>
      <c r="R50" s="73"/>
      <c r="S50" s="73"/>
      <c r="T50" s="73"/>
      <c r="U50" s="73"/>
      <c r="V50" s="73"/>
      <c r="W50" s="73"/>
      <c r="X50" s="73"/>
      <c r="Y50" s="73"/>
      <c r="Z50" s="73"/>
      <c r="AA50" s="73"/>
      <c r="AB50" s="73"/>
      <c r="AC50" s="73">
        <v>1</v>
      </c>
      <c r="AD50" s="73">
        <v>1</v>
      </c>
      <c r="AE50" s="73">
        <v>1</v>
      </c>
      <c r="AF50" s="73">
        <v>1</v>
      </c>
      <c r="AG50" s="73">
        <v>1</v>
      </c>
      <c r="AH50" s="73">
        <v>1</v>
      </c>
      <c r="AI50" s="73"/>
      <c r="AJ50" s="73"/>
      <c r="AK50" s="73"/>
      <c r="AL50" s="73"/>
      <c r="AM50" s="73"/>
      <c r="AN50" s="73"/>
      <c r="AO50" s="73"/>
      <c r="AP50" s="73"/>
      <c r="AQ50" s="73"/>
      <c r="AR50" s="73"/>
      <c r="AS50" s="73"/>
      <c r="AT50" s="73"/>
      <c r="AU50" s="73"/>
      <c r="AV50" s="73"/>
      <c r="AW50" s="73"/>
      <c r="AX50" s="73">
        <v>1</v>
      </c>
      <c r="AY50" s="73">
        <v>1</v>
      </c>
      <c r="AZ50" s="73">
        <v>1</v>
      </c>
      <c r="BA50" s="73">
        <v>1</v>
      </c>
      <c r="BB50" s="73">
        <v>1</v>
      </c>
      <c r="BC50" s="73">
        <v>1</v>
      </c>
      <c r="BD50" s="73"/>
      <c r="BE50" s="73"/>
      <c r="BF50" s="73"/>
      <c r="BG50" s="73"/>
      <c r="BH50" s="73"/>
      <c r="BI50" s="73"/>
      <c r="BJ50" s="73"/>
      <c r="BK50" s="73"/>
      <c r="BL50" s="73"/>
      <c r="BM50" s="73"/>
      <c r="BN50" s="73"/>
      <c r="BO50" s="73">
        <v>1</v>
      </c>
      <c r="BP50" s="73">
        <v>1</v>
      </c>
      <c r="BQ50" s="73">
        <v>1</v>
      </c>
      <c r="BR50" s="73">
        <v>1</v>
      </c>
      <c r="BS50" s="73"/>
      <c r="BT50" s="73"/>
      <c r="BU50" s="73"/>
      <c r="BV50" s="73"/>
      <c r="BW50" s="73"/>
      <c r="BX50" s="73"/>
      <c r="BY50" s="73"/>
      <c r="BZ50" s="73"/>
      <c r="CA50" s="73"/>
      <c r="CB50" s="73"/>
      <c r="CC50" s="73"/>
      <c r="CD50" s="73"/>
      <c r="CE50" s="73"/>
      <c r="CF50" s="73">
        <v>1</v>
      </c>
      <c r="CG50" s="73">
        <v>1</v>
      </c>
      <c r="CH50" s="73">
        <v>1</v>
      </c>
      <c r="CI50" s="73">
        <v>1</v>
      </c>
      <c r="CJ50" s="73">
        <v>1</v>
      </c>
      <c r="CK50" s="73">
        <v>1</v>
      </c>
      <c r="CL50" s="73"/>
      <c r="CM50" s="73"/>
      <c r="CN50" s="73"/>
      <c r="CO50" s="73"/>
      <c r="CP50" s="73"/>
      <c r="CQ50" s="73"/>
      <c r="CR50" s="73"/>
      <c r="CS50" s="73"/>
      <c r="CT50" s="73"/>
      <c r="CU50" s="73"/>
      <c r="CV50" s="73"/>
      <c r="CW50" s="73"/>
      <c r="CX50" s="73"/>
      <c r="CY50" s="73"/>
      <c r="CZ50" s="73"/>
      <c r="DA50" s="73">
        <v>1</v>
      </c>
      <c r="DB50" s="73">
        <v>1</v>
      </c>
      <c r="DC50" s="73">
        <v>1</v>
      </c>
      <c r="DD50" s="73">
        <v>1</v>
      </c>
      <c r="DE50" s="73">
        <v>1</v>
      </c>
      <c r="DF50" s="73">
        <v>1</v>
      </c>
      <c r="DG50" s="73"/>
      <c r="DH50" s="73"/>
      <c r="DI50" s="73"/>
      <c r="DJ50" s="73"/>
      <c r="DK50" s="74"/>
      <c r="DL50" s="68">
        <f t="shared" si="43"/>
        <v>0</v>
      </c>
      <c r="DM50" s="69" t="str">
        <f t="shared" si="44"/>
        <v>PCS</v>
      </c>
      <c r="DN50" s="69">
        <f t="shared" si="45"/>
        <v>0</v>
      </c>
      <c r="DO50" s="70">
        <f t="shared" si="46"/>
        <v>0</v>
      </c>
      <c r="DP50" s="120">
        <v>0</v>
      </c>
      <c r="DQ50" s="121">
        <f t="shared" si="47"/>
        <v>0</v>
      </c>
    </row>
    <row r="51" spans="1:123" ht="12.75" customHeight="1" x14ac:dyDescent="0.2">
      <c r="A51" s="94">
        <v>7</v>
      </c>
      <c r="B51" s="98" t="s">
        <v>427</v>
      </c>
      <c r="C51" s="31" t="s">
        <v>428</v>
      </c>
      <c r="D51" s="110" t="s">
        <v>176</v>
      </c>
      <c r="E51" s="140"/>
      <c r="F51" s="73">
        <v>1</v>
      </c>
      <c r="G51" s="73">
        <v>1</v>
      </c>
      <c r="H51" s="73">
        <v>1</v>
      </c>
      <c r="I51" s="73">
        <v>1</v>
      </c>
      <c r="J51" s="73">
        <v>1</v>
      </c>
      <c r="K51" s="73">
        <v>1</v>
      </c>
      <c r="L51" s="73">
        <v>1</v>
      </c>
      <c r="M51" s="73">
        <v>1</v>
      </c>
      <c r="N51" s="73">
        <v>1</v>
      </c>
      <c r="O51" s="73">
        <v>1</v>
      </c>
      <c r="P51" s="73">
        <v>2</v>
      </c>
      <c r="Q51" s="73">
        <v>2</v>
      </c>
      <c r="R51" s="73">
        <v>2</v>
      </c>
      <c r="S51" s="73">
        <v>2</v>
      </c>
      <c r="T51" s="73">
        <v>2</v>
      </c>
      <c r="U51" s="73">
        <v>2</v>
      </c>
      <c r="V51" s="73">
        <v>1</v>
      </c>
      <c r="W51" s="73">
        <v>1</v>
      </c>
      <c r="X51" s="73">
        <v>1</v>
      </c>
      <c r="Y51" s="73">
        <v>1</v>
      </c>
      <c r="Z51" s="73">
        <v>1</v>
      </c>
      <c r="AA51" s="73">
        <v>1</v>
      </c>
      <c r="AB51" s="73">
        <v>1</v>
      </c>
      <c r="AC51" s="73">
        <v>2</v>
      </c>
      <c r="AD51" s="73">
        <v>2</v>
      </c>
      <c r="AE51" s="73">
        <v>2</v>
      </c>
      <c r="AF51" s="73">
        <v>2</v>
      </c>
      <c r="AG51" s="73">
        <v>2</v>
      </c>
      <c r="AH51" s="73">
        <v>2</v>
      </c>
      <c r="AI51" s="73">
        <v>2</v>
      </c>
      <c r="AJ51" s="73">
        <v>2</v>
      </c>
      <c r="AK51" s="73">
        <v>2</v>
      </c>
      <c r="AL51" s="73">
        <v>2</v>
      </c>
      <c r="AM51" s="73">
        <v>2</v>
      </c>
      <c r="AN51" s="73">
        <v>2</v>
      </c>
      <c r="AO51" s="73">
        <v>2</v>
      </c>
      <c r="AP51" s="73">
        <v>2</v>
      </c>
      <c r="AQ51" s="73">
        <v>2</v>
      </c>
      <c r="AR51" s="73">
        <v>1</v>
      </c>
      <c r="AS51" s="73">
        <v>1</v>
      </c>
      <c r="AT51" s="73">
        <v>1</v>
      </c>
      <c r="AU51" s="73">
        <v>1</v>
      </c>
      <c r="AV51" s="73">
        <v>1</v>
      </c>
      <c r="AW51" s="73">
        <v>1</v>
      </c>
      <c r="AX51" s="73">
        <v>2</v>
      </c>
      <c r="AY51" s="73">
        <v>2</v>
      </c>
      <c r="AZ51" s="73">
        <v>2</v>
      </c>
      <c r="BA51" s="73">
        <v>2</v>
      </c>
      <c r="BB51" s="73">
        <v>2</v>
      </c>
      <c r="BC51" s="73">
        <v>2</v>
      </c>
      <c r="BD51" s="73">
        <v>2</v>
      </c>
      <c r="BE51" s="73">
        <v>2</v>
      </c>
      <c r="BF51" s="73">
        <v>2</v>
      </c>
      <c r="BG51" s="73">
        <v>2</v>
      </c>
      <c r="BH51" s="73"/>
      <c r="BI51" s="73">
        <v>1</v>
      </c>
      <c r="BJ51" s="73">
        <v>1</v>
      </c>
      <c r="BK51" s="73">
        <v>1</v>
      </c>
      <c r="BL51" s="73">
        <v>1</v>
      </c>
      <c r="BM51" s="73">
        <v>1</v>
      </c>
      <c r="BN51" s="73">
        <v>1</v>
      </c>
      <c r="BO51" s="73">
        <v>1</v>
      </c>
      <c r="BP51" s="73">
        <v>1</v>
      </c>
      <c r="BQ51" s="73">
        <v>1</v>
      </c>
      <c r="BR51" s="73">
        <v>1</v>
      </c>
      <c r="BS51" s="73">
        <v>2</v>
      </c>
      <c r="BT51" s="73">
        <v>2</v>
      </c>
      <c r="BU51" s="73">
        <v>2</v>
      </c>
      <c r="BV51" s="73">
        <v>2</v>
      </c>
      <c r="BW51" s="73">
        <v>2</v>
      </c>
      <c r="BX51" s="73">
        <v>2</v>
      </c>
      <c r="BY51" s="73">
        <v>1</v>
      </c>
      <c r="BZ51" s="73">
        <v>1</v>
      </c>
      <c r="CA51" s="73">
        <v>1</v>
      </c>
      <c r="CB51" s="73">
        <v>1</v>
      </c>
      <c r="CC51" s="73">
        <v>1</v>
      </c>
      <c r="CD51" s="73">
        <v>1</v>
      </c>
      <c r="CE51" s="73">
        <v>1</v>
      </c>
      <c r="CF51" s="73">
        <v>2</v>
      </c>
      <c r="CG51" s="73">
        <v>2</v>
      </c>
      <c r="CH51" s="73">
        <v>2</v>
      </c>
      <c r="CI51" s="73">
        <v>2</v>
      </c>
      <c r="CJ51" s="73">
        <v>2</v>
      </c>
      <c r="CK51" s="73">
        <v>2</v>
      </c>
      <c r="CL51" s="73">
        <v>2</v>
      </c>
      <c r="CM51" s="73">
        <v>2</v>
      </c>
      <c r="CN51" s="73">
        <v>2</v>
      </c>
      <c r="CO51" s="73">
        <v>2</v>
      </c>
      <c r="CP51" s="73">
        <v>2</v>
      </c>
      <c r="CQ51" s="73">
        <v>2</v>
      </c>
      <c r="CR51" s="73">
        <v>2</v>
      </c>
      <c r="CS51" s="73">
        <v>2</v>
      </c>
      <c r="CT51" s="73">
        <v>2</v>
      </c>
      <c r="CU51" s="73">
        <v>1</v>
      </c>
      <c r="CV51" s="73">
        <v>1</v>
      </c>
      <c r="CW51" s="73">
        <v>1</v>
      </c>
      <c r="CX51" s="73">
        <v>1</v>
      </c>
      <c r="CY51" s="73">
        <v>1</v>
      </c>
      <c r="CZ51" s="73">
        <v>1</v>
      </c>
      <c r="DA51" s="73">
        <v>2</v>
      </c>
      <c r="DB51" s="73">
        <v>2</v>
      </c>
      <c r="DC51" s="73">
        <v>2</v>
      </c>
      <c r="DD51" s="73">
        <v>2</v>
      </c>
      <c r="DE51" s="73">
        <v>2</v>
      </c>
      <c r="DF51" s="73">
        <v>2</v>
      </c>
      <c r="DG51" s="73">
        <v>2</v>
      </c>
      <c r="DH51" s="73">
        <v>2</v>
      </c>
      <c r="DI51" s="73">
        <v>2</v>
      </c>
      <c r="DJ51" s="73">
        <v>2</v>
      </c>
      <c r="DK51" s="74"/>
      <c r="DL51" s="68">
        <f t="shared" si="43"/>
        <v>0</v>
      </c>
      <c r="DM51" s="69" t="str">
        <f t="shared" si="44"/>
        <v>PCS</v>
      </c>
      <c r="DN51" s="69">
        <f t="shared" si="45"/>
        <v>0</v>
      </c>
      <c r="DO51" s="70">
        <f t="shared" si="46"/>
        <v>0</v>
      </c>
      <c r="DP51" s="120">
        <v>0</v>
      </c>
      <c r="DQ51" s="121">
        <f t="shared" si="47"/>
        <v>0</v>
      </c>
    </row>
    <row r="52" spans="1:123" ht="12.75" customHeight="1" x14ac:dyDescent="0.2">
      <c r="A52" s="94">
        <v>7</v>
      </c>
      <c r="B52" s="98" t="s">
        <v>421</v>
      </c>
      <c r="C52" s="31" t="s">
        <v>422</v>
      </c>
      <c r="D52" s="110" t="s">
        <v>176</v>
      </c>
      <c r="E52" s="140"/>
      <c r="F52" s="73">
        <v>1</v>
      </c>
      <c r="G52" s="73">
        <v>1</v>
      </c>
      <c r="H52" s="73">
        <v>1</v>
      </c>
      <c r="I52" s="73">
        <v>1</v>
      </c>
      <c r="J52" s="73">
        <v>1</v>
      </c>
      <c r="K52" s="73">
        <v>1</v>
      </c>
      <c r="L52" s="73">
        <v>1</v>
      </c>
      <c r="M52" s="73">
        <v>1</v>
      </c>
      <c r="N52" s="73">
        <v>1</v>
      </c>
      <c r="O52" s="73">
        <v>1</v>
      </c>
      <c r="P52" s="73">
        <v>1</v>
      </c>
      <c r="Q52" s="73">
        <v>1</v>
      </c>
      <c r="R52" s="73">
        <v>1</v>
      </c>
      <c r="S52" s="73">
        <v>1</v>
      </c>
      <c r="T52" s="73">
        <v>1</v>
      </c>
      <c r="U52" s="73">
        <v>1</v>
      </c>
      <c r="V52" s="73">
        <v>1</v>
      </c>
      <c r="W52" s="73">
        <v>1</v>
      </c>
      <c r="X52" s="73">
        <v>1</v>
      </c>
      <c r="Y52" s="73">
        <v>1</v>
      </c>
      <c r="Z52" s="73">
        <v>1</v>
      </c>
      <c r="AA52" s="73">
        <v>1</v>
      </c>
      <c r="AB52" s="73">
        <v>1</v>
      </c>
      <c r="AC52" s="73">
        <v>1</v>
      </c>
      <c r="AD52" s="73">
        <v>1</v>
      </c>
      <c r="AE52" s="73">
        <v>1</v>
      </c>
      <c r="AF52" s="73">
        <v>1</v>
      </c>
      <c r="AG52" s="73">
        <v>1</v>
      </c>
      <c r="AH52" s="73">
        <v>1</v>
      </c>
      <c r="AI52" s="73">
        <v>1</v>
      </c>
      <c r="AJ52" s="73">
        <v>1</v>
      </c>
      <c r="AK52" s="73">
        <v>1</v>
      </c>
      <c r="AL52" s="73">
        <v>1</v>
      </c>
      <c r="AM52" s="73">
        <v>1</v>
      </c>
      <c r="AN52" s="73">
        <v>1</v>
      </c>
      <c r="AO52" s="73">
        <v>1</v>
      </c>
      <c r="AP52" s="73">
        <v>1</v>
      </c>
      <c r="AQ52" s="73">
        <v>1</v>
      </c>
      <c r="AR52" s="73">
        <v>1</v>
      </c>
      <c r="AS52" s="73">
        <v>1</v>
      </c>
      <c r="AT52" s="73">
        <v>1</v>
      </c>
      <c r="AU52" s="73">
        <v>1</v>
      </c>
      <c r="AV52" s="73">
        <v>1</v>
      </c>
      <c r="AW52" s="73">
        <v>1</v>
      </c>
      <c r="AX52" s="73">
        <v>1</v>
      </c>
      <c r="AY52" s="73">
        <v>1</v>
      </c>
      <c r="AZ52" s="73">
        <v>1</v>
      </c>
      <c r="BA52" s="73">
        <v>1</v>
      </c>
      <c r="BB52" s="73">
        <v>1</v>
      </c>
      <c r="BC52" s="73">
        <v>1</v>
      </c>
      <c r="BD52" s="73">
        <v>1</v>
      </c>
      <c r="BE52" s="73">
        <v>1</v>
      </c>
      <c r="BF52" s="73">
        <v>1</v>
      </c>
      <c r="BG52" s="73">
        <v>1</v>
      </c>
      <c r="BH52" s="73"/>
      <c r="BI52" s="73">
        <v>1</v>
      </c>
      <c r="BJ52" s="73">
        <v>1</v>
      </c>
      <c r="BK52" s="73">
        <v>1</v>
      </c>
      <c r="BL52" s="73">
        <v>1</v>
      </c>
      <c r="BM52" s="73">
        <v>1</v>
      </c>
      <c r="BN52" s="73">
        <v>1</v>
      </c>
      <c r="BO52" s="73">
        <v>1</v>
      </c>
      <c r="BP52" s="73">
        <v>1</v>
      </c>
      <c r="BQ52" s="73">
        <v>1</v>
      </c>
      <c r="BR52" s="73">
        <v>1</v>
      </c>
      <c r="BS52" s="73">
        <v>1</v>
      </c>
      <c r="BT52" s="73">
        <v>1</v>
      </c>
      <c r="BU52" s="73">
        <v>1</v>
      </c>
      <c r="BV52" s="73">
        <v>1</v>
      </c>
      <c r="BW52" s="73">
        <v>1</v>
      </c>
      <c r="BX52" s="73">
        <v>1</v>
      </c>
      <c r="BY52" s="73">
        <v>1</v>
      </c>
      <c r="BZ52" s="73">
        <v>1</v>
      </c>
      <c r="CA52" s="73">
        <v>1</v>
      </c>
      <c r="CB52" s="73">
        <v>1</v>
      </c>
      <c r="CC52" s="73">
        <v>1</v>
      </c>
      <c r="CD52" s="73">
        <v>1</v>
      </c>
      <c r="CE52" s="73">
        <v>1</v>
      </c>
      <c r="CF52" s="73">
        <v>1</v>
      </c>
      <c r="CG52" s="73">
        <v>1</v>
      </c>
      <c r="CH52" s="73">
        <v>1</v>
      </c>
      <c r="CI52" s="73">
        <v>1</v>
      </c>
      <c r="CJ52" s="73">
        <v>1</v>
      </c>
      <c r="CK52" s="73">
        <v>1</v>
      </c>
      <c r="CL52" s="73">
        <v>1</v>
      </c>
      <c r="CM52" s="73">
        <v>1</v>
      </c>
      <c r="CN52" s="73">
        <v>1</v>
      </c>
      <c r="CO52" s="73">
        <v>1</v>
      </c>
      <c r="CP52" s="73">
        <v>1</v>
      </c>
      <c r="CQ52" s="73">
        <v>1</v>
      </c>
      <c r="CR52" s="73">
        <v>1</v>
      </c>
      <c r="CS52" s="73">
        <v>1</v>
      </c>
      <c r="CT52" s="73">
        <v>1</v>
      </c>
      <c r="CU52" s="73">
        <v>1</v>
      </c>
      <c r="CV52" s="73">
        <v>1</v>
      </c>
      <c r="CW52" s="73">
        <v>1</v>
      </c>
      <c r="CX52" s="73">
        <v>1</v>
      </c>
      <c r="CY52" s="73">
        <v>1</v>
      </c>
      <c r="CZ52" s="73">
        <v>1</v>
      </c>
      <c r="DA52" s="73">
        <v>1</v>
      </c>
      <c r="DB52" s="73">
        <v>1</v>
      </c>
      <c r="DC52" s="73">
        <v>1</v>
      </c>
      <c r="DD52" s="73">
        <v>1</v>
      </c>
      <c r="DE52" s="73">
        <v>1</v>
      </c>
      <c r="DF52" s="73">
        <v>1</v>
      </c>
      <c r="DG52" s="73">
        <v>1</v>
      </c>
      <c r="DH52" s="73">
        <v>1</v>
      </c>
      <c r="DI52" s="73">
        <v>1</v>
      </c>
      <c r="DJ52" s="73">
        <v>1</v>
      </c>
      <c r="DK52" s="74"/>
      <c r="DL52" s="68">
        <f t="shared" ref="DL52:DL54" si="48">IF(A52="","",IF(AND(ISERROR(SEARCH("U",E52))=FALSE,CoatedBoards=TRUE),0,IF(AND(ISERROR(SEARCH("C",E52))=FALSE,CoatedBoards=FALSE),0,SUMPRODUCT($E$6:$DK$6,E52:DK52))))</f>
        <v>0</v>
      </c>
      <c r="DM52" s="69" t="str">
        <f t="shared" ref="DM52:DM54" si="49">IF(A52="","",VLOOKUP(A52,TheMatrix,5,FALSE))</f>
        <v>PCS</v>
      </c>
      <c r="DN52" s="69">
        <f t="shared" ref="DN52:DN54" si="50">IF(A52="","",IF(DL52&gt;0,MAX(CEILING(DL52/VLOOKUP(A52,TheMatrix,3,FALSE),1)*VLOOKUP(A52,TheMatrix,2,FALSE),VLOOKUP(A52,TheMatrix,4,FALSE)),0))</f>
        <v>0</v>
      </c>
      <c r="DO52" s="70">
        <f t="shared" ref="DO52:DO54" si="51">IF(A52="","",IF(DM52&gt;SparingLevel,0,DN52))</f>
        <v>0</v>
      </c>
      <c r="DP52" s="120">
        <v>0</v>
      </c>
      <c r="DQ52" s="121">
        <f t="shared" ref="DQ52:DQ54" si="52">IF(A52="","",IF(ISERROR(DO52*DP52),IF(DO52&lt;&gt;0,"Ask for Quote",0),DO52*DP52))</f>
        <v>0</v>
      </c>
    </row>
    <row r="53" spans="1:123" ht="12.75" customHeight="1" x14ac:dyDescent="0.2">
      <c r="A53" s="94">
        <v>7</v>
      </c>
      <c r="B53" s="98" t="s">
        <v>423</v>
      </c>
      <c r="C53" s="31" t="s">
        <v>424</v>
      </c>
      <c r="D53" s="110" t="s">
        <v>176</v>
      </c>
      <c r="E53" s="140"/>
      <c r="F53" s="73">
        <v>1</v>
      </c>
      <c r="G53" s="73">
        <v>1</v>
      </c>
      <c r="H53" s="73">
        <v>1</v>
      </c>
      <c r="I53" s="73">
        <v>1</v>
      </c>
      <c r="J53" s="73">
        <v>1</v>
      </c>
      <c r="K53" s="73">
        <v>1</v>
      </c>
      <c r="L53" s="73">
        <v>1</v>
      </c>
      <c r="M53" s="73">
        <v>1</v>
      </c>
      <c r="N53" s="73">
        <v>1</v>
      </c>
      <c r="O53" s="73">
        <v>1</v>
      </c>
      <c r="P53" s="73">
        <v>1</v>
      </c>
      <c r="Q53" s="73">
        <v>1</v>
      </c>
      <c r="R53" s="73">
        <v>1</v>
      </c>
      <c r="S53" s="73">
        <v>1</v>
      </c>
      <c r="T53" s="73">
        <v>1</v>
      </c>
      <c r="U53" s="73">
        <v>1</v>
      </c>
      <c r="V53" s="73">
        <v>1</v>
      </c>
      <c r="W53" s="73">
        <v>1</v>
      </c>
      <c r="X53" s="73">
        <v>1</v>
      </c>
      <c r="Y53" s="73">
        <v>1</v>
      </c>
      <c r="Z53" s="73">
        <v>1</v>
      </c>
      <c r="AA53" s="73">
        <v>1</v>
      </c>
      <c r="AB53" s="73">
        <v>1</v>
      </c>
      <c r="AC53" s="73">
        <v>1</v>
      </c>
      <c r="AD53" s="73">
        <v>1</v>
      </c>
      <c r="AE53" s="73">
        <v>1</v>
      </c>
      <c r="AF53" s="73">
        <v>1</v>
      </c>
      <c r="AG53" s="73">
        <v>1</v>
      </c>
      <c r="AH53" s="73">
        <v>1</v>
      </c>
      <c r="AI53" s="73">
        <v>1</v>
      </c>
      <c r="AJ53" s="73">
        <v>1</v>
      </c>
      <c r="AK53" s="73">
        <v>1</v>
      </c>
      <c r="AL53" s="73">
        <v>1</v>
      </c>
      <c r="AM53" s="73">
        <v>1</v>
      </c>
      <c r="AN53" s="73">
        <v>1</v>
      </c>
      <c r="AO53" s="73">
        <v>1</v>
      </c>
      <c r="AP53" s="73">
        <v>1</v>
      </c>
      <c r="AQ53" s="73">
        <v>1</v>
      </c>
      <c r="AR53" s="73">
        <v>1</v>
      </c>
      <c r="AS53" s="73">
        <v>1</v>
      </c>
      <c r="AT53" s="73">
        <v>1</v>
      </c>
      <c r="AU53" s="73">
        <v>1</v>
      </c>
      <c r="AV53" s="73">
        <v>1</v>
      </c>
      <c r="AW53" s="73">
        <v>1</v>
      </c>
      <c r="AX53" s="73">
        <v>1</v>
      </c>
      <c r="AY53" s="73">
        <v>1</v>
      </c>
      <c r="AZ53" s="73">
        <v>1</v>
      </c>
      <c r="BA53" s="73">
        <v>1</v>
      </c>
      <c r="BB53" s="73">
        <v>1</v>
      </c>
      <c r="BC53" s="73">
        <v>1</v>
      </c>
      <c r="BD53" s="73">
        <v>1</v>
      </c>
      <c r="BE53" s="73">
        <v>1</v>
      </c>
      <c r="BF53" s="73">
        <v>1</v>
      </c>
      <c r="BG53" s="73">
        <v>1</v>
      </c>
      <c r="BH53" s="73"/>
      <c r="BI53" s="73">
        <v>1</v>
      </c>
      <c r="BJ53" s="73">
        <v>1</v>
      </c>
      <c r="BK53" s="73">
        <v>1</v>
      </c>
      <c r="BL53" s="73">
        <v>1</v>
      </c>
      <c r="BM53" s="73">
        <v>1</v>
      </c>
      <c r="BN53" s="73">
        <v>1</v>
      </c>
      <c r="BO53" s="73">
        <v>1</v>
      </c>
      <c r="BP53" s="73">
        <v>1</v>
      </c>
      <c r="BQ53" s="73">
        <v>1</v>
      </c>
      <c r="BR53" s="73">
        <v>1</v>
      </c>
      <c r="BS53" s="73">
        <v>1</v>
      </c>
      <c r="BT53" s="73">
        <v>1</v>
      </c>
      <c r="BU53" s="73">
        <v>1</v>
      </c>
      <c r="BV53" s="73">
        <v>1</v>
      </c>
      <c r="BW53" s="73">
        <v>1</v>
      </c>
      <c r="BX53" s="73">
        <v>1</v>
      </c>
      <c r="BY53" s="73">
        <v>1</v>
      </c>
      <c r="BZ53" s="73">
        <v>1</v>
      </c>
      <c r="CA53" s="73">
        <v>1</v>
      </c>
      <c r="CB53" s="73">
        <v>1</v>
      </c>
      <c r="CC53" s="73">
        <v>1</v>
      </c>
      <c r="CD53" s="73">
        <v>1</v>
      </c>
      <c r="CE53" s="73">
        <v>1</v>
      </c>
      <c r="CF53" s="73">
        <v>1</v>
      </c>
      <c r="CG53" s="73">
        <v>1</v>
      </c>
      <c r="CH53" s="73">
        <v>1</v>
      </c>
      <c r="CI53" s="73">
        <v>1</v>
      </c>
      <c r="CJ53" s="73">
        <v>1</v>
      </c>
      <c r="CK53" s="73">
        <v>1</v>
      </c>
      <c r="CL53" s="73">
        <v>1</v>
      </c>
      <c r="CM53" s="73">
        <v>1</v>
      </c>
      <c r="CN53" s="73">
        <v>1</v>
      </c>
      <c r="CO53" s="73">
        <v>1</v>
      </c>
      <c r="CP53" s="73">
        <v>1</v>
      </c>
      <c r="CQ53" s="73">
        <v>1</v>
      </c>
      <c r="CR53" s="73">
        <v>1</v>
      </c>
      <c r="CS53" s="73">
        <v>1</v>
      </c>
      <c r="CT53" s="73">
        <v>1</v>
      </c>
      <c r="CU53" s="73">
        <v>1</v>
      </c>
      <c r="CV53" s="73">
        <v>1</v>
      </c>
      <c r="CW53" s="73">
        <v>1</v>
      </c>
      <c r="CX53" s="73">
        <v>1</v>
      </c>
      <c r="CY53" s="73">
        <v>1</v>
      </c>
      <c r="CZ53" s="73">
        <v>1</v>
      </c>
      <c r="DA53" s="73">
        <v>1</v>
      </c>
      <c r="DB53" s="73">
        <v>1</v>
      </c>
      <c r="DC53" s="73">
        <v>1</v>
      </c>
      <c r="DD53" s="73">
        <v>1</v>
      </c>
      <c r="DE53" s="73">
        <v>1</v>
      </c>
      <c r="DF53" s="73">
        <v>1</v>
      </c>
      <c r="DG53" s="73">
        <v>1</v>
      </c>
      <c r="DH53" s="73">
        <v>1</v>
      </c>
      <c r="DI53" s="73">
        <v>1</v>
      </c>
      <c r="DJ53" s="73">
        <v>1</v>
      </c>
      <c r="DK53" s="74"/>
      <c r="DL53" s="68">
        <f t="shared" si="48"/>
        <v>0</v>
      </c>
      <c r="DM53" s="69" t="str">
        <f t="shared" si="49"/>
        <v>PCS</v>
      </c>
      <c r="DN53" s="69">
        <f t="shared" si="50"/>
        <v>0</v>
      </c>
      <c r="DO53" s="70">
        <f t="shared" si="51"/>
        <v>0</v>
      </c>
      <c r="DP53" s="120">
        <v>0</v>
      </c>
      <c r="DQ53" s="121">
        <f t="shared" si="52"/>
        <v>0</v>
      </c>
    </row>
    <row r="54" spans="1:123" ht="12.75" customHeight="1" x14ac:dyDescent="0.2">
      <c r="A54" s="94">
        <v>7</v>
      </c>
      <c r="B54" s="98" t="s">
        <v>429</v>
      </c>
      <c r="C54" s="31" t="s">
        <v>430</v>
      </c>
      <c r="D54" s="110" t="s">
        <v>176</v>
      </c>
      <c r="E54" s="140"/>
      <c r="F54" s="73">
        <v>1</v>
      </c>
      <c r="G54" s="73">
        <v>1</v>
      </c>
      <c r="H54" s="73">
        <v>1</v>
      </c>
      <c r="I54" s="73">
        <v>1</v>
      </c>
      <c r="J54" s="73">
        <v>1</v>
      </c>
      <c r="K54" s="73">
        <v>1</v>
      </c>
      <c r="L54" s="73">
        <v>1</v>
      </c>
      <c r="M54" s="73">
        <v>1</v>
      </c>
      <c r="N54" s="73">
        <v>1</v>
      </c>
      <c r="O54" s="73">
        <v>1</v>
      </c>
      <c r="P54" s="73">
        <v>1</v>
      </c>
      <c r="Q54" s="73">
        <v>1</v>
      </c>
      <c r="R54" s="73">
        <v>1</v>
      </c>
      <c r="S54" s="73">
        <v>1</v>
      </c>
      <c r="T54" s="73">
        <v>1</v>
      </c>
      <c r="U54" s="73">
        <v>1</v>
      </c>
      <c r="V54" s="73">
        <v>1</v>
      </c>
      <c r="W54" s="73">
        <v>1</v>
      </c>
      <c r="X54" s="73">
        <v>1</v>
      </c>
      <c r="Y54" s="73">
        <v>1</v>
      </c>
      <c r="Z54" s="73">
        <v>1</v>
      </c>
      <c r="AA54" s="73">
        <v>1</v>
      </c>
      <c r="AB54" s="73">
        <v>1</v>
      </c>
      <c r="AC54" s="73">
        <v>1</v>
      </c>
      <c r="AD54" s="73">
        <v>1</v>
      </c>
      <c r="AE54" s="73">
        <v>1</v>
      </c>
      <c r="AF54" s="73">
        <v>1</v>
      </c>
      <c r="AG54" s="73">
        <v>1</v>
      </c>
      <c r="AH54" s="73">
        <v>1</v>
      </c>
      <c r="AI54" s="73">
        <v>1</v>
      </c>
      <c r="AJ54" s="73">
        <v>1</v>
      </c>
      <c r="AK54" s="73">
        <v>1</v>
      </c>
      <c r="AL54" s="73">
        <v>1</v>
      </c>
      <c r="AM54" s="73">
        <v>1</v>
      </c>
      <c r="AN54" s="73">
        <v>1</v>
      </c>
      <c r="AO54" s="73">
        <v>1</v>
      </c>
      <c r="AP54" s="73">
        <v>1</v>
      </c>
      <c r="AQ54" s="73">
        <v>1</v>
      </c>
      <c r="AR54" s="73">
        <v>1</v>
      </c>
      <c r="AS54" s="73">
        <v>1</v>
      </c>
      <c r="AT54" s="73">
        <v>1</v>
      </c>
      <c r="AU54" s="73">
        <v>1</v>
      </c>
      <c r="AV54" s="73">
        <v>1</v>
      </c>
      <c r="AW54" s="73">
        <v>1</v>
      </c>
      <c r="AX54" s="73">
        <v>1</v>
      </c>
      <c r="AY54" s="73">
        <v>1</v>
      </c>
      <c r="AZ54" s="73">
        <v>1</v>
      </c>
      <c r="BA54" s="73">
        <v>1</v>
      </c>
      <c r="BB54" s="73">
        <v>1</v>
      </c>
      <c r="BC54" s="73">
        <v>1</v>
      </c>
      <c r="BD54" s="73">
        <v>1</v>
      </c>
      <c r="BE54" s="73">
        <v>1</v>
      </c>
      <c r="BF54" s="73">
        <v>1</v>
      </c>
      <c r="BG54" s="73">
        <v>1</v>
      </c>
      <c r="BH54" s="73"/>
      <c r="BI54" s="73">
        <v>1</v>
      </c>
      <c r="BJ54" s="73">
        <v>1</v>
      </c>
      <c r="BK54" s="73">
        <v>1</v>
      </c>
      <c r="BL54" s="73">
        <v>1</v>
      </c>
      <c r="BM54" s="73">
        <v>1</v>
      </c>
      <c r="BN54" s="73">
        <v>1</v>
      </c>
      <c r="BO54" s="73">
        <v>1</v>
      </c>
      <c r="BP54" s="73">
        <v>1</v>
      </c>
      <c r="BQ54" s="73">
        <v>1</v>
      </c>
      <c r="BR54" s="73">
        <v>1</v>
      </c>
      <c r="BS54" s="73">
        <v>1</v>
      </c>
      <c r="BT54" s="73">
        <v>1</v>
      </c>
      <c r="BU54" s="73">
        <v>1</v>
      </c>
      <c r="BV54" s="73">
        <v>1</v>
      </c>
      <c r="BW54" s="73">
        <v>1</v>
      </c>
      <c r="BX54" s="73">
        <v>1</v>
      </c>
      <c r="BY54" s="73">
        <v>1</v>
      </c>
      <c r="BZ54" s="73">
        <v>1</v>
      </c>
      <c r="CA54" s="73">
        <v>1</v>
      </c>
      <c r="CB54" s="73">
        <v>1</v>
      </c>
      <c r="CC54" s="73">
        <v>1</v>
      </c>
      <c r="CD54" s="73">
        <v>1</v>
      </c>
      <c r="CE54" s="73">
        <v>1</v>
      </c>
      <c r="CF54" s="73">
        <v>1</v>
      </c>
      <c r="CG54" s="73">
        <v>1</v>
      </c>
      <c r="CH54" s="73">
        <v>1</v>
      </c>
      <c r="CI54" s="73">
        <v>1</v>
      </c>
      <c r="CJ54" s="73">
        <v>1</v>
      </c>
      <c r="CK54" s="73">
        <v>1</v>
      </c>
      <c r="CL54" s="73">
        <v>1</v>
      </c>
      <c r="CM54" s="73">
        <v>1</v>
      </c>
      <c r="CN54" s="73">
        <v>1</v>
      </c>
      <c r="CO54" s="73">
        <v>1</v>
      </c>
      <c r="CP54" s="73">
        <v>1</v>
      </c>
      <c r="CQ54" s="73">
        <v>1</v>
      </c>
      <c r="CR54" s="73">
        <v>1</v>
      </c>
      <c r="CS54" s="73">
        <v>1</v>
      </c>
      <c r="CT54" s="73">
        <v>1</v>
      </c>
      <c r="CU54" s="73">
        <v>1</v>
      </c>
      <c r="CV54" s="73">
        <v>1</v>
      </c>
      <c r="CW54" s="73">
        <v>1</v>
      </c>
      <c r="CX54" s="73">
        <v>1</v>
      </c>
      <c r="CY54" s="73">
        <v>1</v>
      </c>
      <c r="CZ54" s="73">
        <v>1</v>
      </c>
      <c r="DA54" s="73">
        <v>1</v>
      </c>
      <c r="DB54" s="73">
        <v>1</v>
      </c>
      <c r="DC54" s="73">
        <v>1</v>
      </c>
      <c r="DD54" s="73">
        <v>1</v>
      </c>
      <c r="DE54" s="73">
        <v>1</v>
      </c>
      <c r="DF54" s="73">
        <v>1</v>
      </c>
      <c r="DG54" s="73">
        <v>1</v>
      </c>
      <c r="DH54" s="73">
        <v>1</v>
      </c>
      <c r="DI54" s="73">
        <v>1</v>
      </c>
      <c r="DJ54" s="73">
        <v>1</v>
      </c>
      <c r="DK54" s="74"/>
      <c r="DL54" s="68">
        <f t="shared" si="48"/>
        <v>0</v>
      </c>
      <c r="DM54" s="69" t="str">
        <f t="shared" si="49"/>
        <v>PCS</v>
      </c>
      <c r="DN54" s="69">
        <f t="shared" si="50"/>
        <v>0</v>
      </c>
      <c r="DO54" s="70">
        <f t="shared" si="51"/>
        <v>0</v>
      </c>
      <c r="DP54" s="120">
        <v>0</v>
      </c>
      <c r="DQ54" s="121">
        <f t="shared" si="52"/>
        <v>0</v>
      </c>
    </row>
    <row r="55" spans="1:123" ht="27.75" customHeight="1" x14ac:dyDescent="0.2">
      <c r="A55" s="94"/>
      <c r="B55" s="154" t="s">
        <v>411</v>
      </c>
      <c r="C55" s="149"/>
      <c r="D55" s="111" t="s">
        <v>409</v>
      </c>
      <c r="E55" s="140"/>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4"/>
      <c r="DL55" s="68" t="str">
        <f t="shared" ref="DL55" si="53">IF(A55="","",IF(AND(ISERROR(SEARCH("U",E55))=FALSE,CoatedBoards=TRUE),0,IF(AND(ISERROR(SEARCH("C",E55))=FALSE,CoatedBoards=FALSE),0,SUMPRODUCT($E$6:$DK$6,E55:DK55))))</f>
        <v/>
      </c>
      <c r="DM55" s="69" t="str">
        <f t="shared" ref="DM55" si="54">IF(A55="","",VLOOKUP(A55,TheMatrix,5,FALSE))</f>
        <v/>
      </c>
      <c r="DN55" s="69" t="str">
        <f t="shared" ref="DN55" si="55">IF(A55="","",IF(DL55&gt;0,MAX(CEILING(DL55/VLOOKUP(A55,TheMatrix,3,FALSE),1)*VLOOKUP(A55,TheMatrix,2,FALSE),VLOOKUP(A55,TheMatrix,4,FALSE)),0))</f>
        <v/>
      </c>
      <c r="DO55" s="70" t="str">
        <f t="shared" ref="DO55" si="56">IF(A55="","",IF(DM55&gt;SparingLevel,0,DN55))</f>
        <v/>
      </c>
      <c r="DP55" s="120"/>
      <c r="DQ55" s="121" t="str">
        <f t="shared" ref="DQ55" si="57">IF(A55="","",IF(ISERROR(DO55*DP55),IF(DO55&lt;&gt;0,"Ask for Quote",0),DO55*DP55))</f>
        <v/>
      </c>
    </row>
    <row r="56" spans="1:123" ht="12.75" customHeight="1" x14ac:dyDescent="0.2">
      <c r="A56" s="94"/>
      <c r="B56" s="148" t="s">
        <v>92</v>
      </c>
      <c r="C56" s="149"/>
      <c r="D56" s="111" t="s">
        <v>409</v>
      </c>
      <c r="E56" s="140"/>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4"/>
      <c r="DL56" s="68" t="str">
        <f t="shared" si="5"/>
        <v/>
      </c>
      <c r="DM56" s="69" t="str">
        <f t="shared" si="6"/>
        <v/>
      </c>
      <c r="DN56" s="69" t="str">
        <f t="shared" si="7"/>
        <v/>
      </c>
      <c r="DO56" s="70" t="str">
        <f t="shared" si="8"/>
        <v/>
      </c>
      <c r="DP56" s="120"/>
      <c r="DQ56" s="121" t="str">
        <f t="shared" ref="DQ56:DQ131" si="58">IF(A56="","",IF(ISERROR(DO56*DP56),IF(DO56&lt;&gt;0,"Ask for Quote",0),DO56*DP56))</f>
        <v/>
      </c>
    </row>
    <row r="57" spans="1:123" ht="12.75" customHeight="1" x14ac:dyDescent="0.2">
      <c r="A57" s="94">
        <v>9</v>
      </c>
      <c r="B57" s="30" t="s">
        <v>93</v>
      </c>
      <c r="C57" s="31" t="s">
        <v>433</v>
      </c>
      <c r="D57" s="111" t="s">
        <v>409</v>
      </c>
      <c r="E57" s="140"/>
      <c r="F57" s="73">
        <v>1</v>
      </c>
      <c r="G57" s="73">
        <v>1</v>
      </c>
      <c r="H57" s="73">
        <v>1</v>
      </c>
      <c r="I57" s="73">
        <v>1</v>
      </c>
      <c r="J57" s="73"/>
      <c r="K57" s="73"/>
      <c r="L57" s="73"/>
      <c r="M57" s="73"/>
      <c r="N57" s="73"/>
      <c r="O57" s="73"/>
      <c r="P57" s="73"/>
      <c r="Q57" s="73"/>
      <c r="R57" s="73"/>
      <c r="S57" s="73"/>
      <c r="T57" s="73"/>
      <c r="U57" s="73"/>
      <c r="V57" s="73">
        <v>1</v>
      </c>
      <c r="W57" s="73">
        <v>1</v>
      </c>
      <c r="X57" s="73">
        <v>1</v>
      </c>
      <c r="Y57" s="73">
        <v>1</v>
      </c>
      <c r="Z57" s="73">
        <v>1</v>
      </c>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4"/>
      <c r="DL57" s="68">
        <f t="shared" si="5"/>
        <v>0</v>
      </c>
      <c r="DM57" s="69">
        <f t="shared" si="6"/>
        <v>3</v>
      </c>
      <c r="DN57" s="69">
        <f t="shared" si="7"/>
        <v>0</v>
      </c>
      <c r="DO57" s="70">
        <f t="shared" si="8"/>
        <v>0</v>
      </c>
      <c r="DP57" s="120">
        <v>0</v>
      </c>
      <c r="DQ57" s="121">
        <f t="shared" si="58"/>
        <v>0</v>
      </c>
    </row>
    <row r="58" spans="1:123" ht="12.75" customHeight="1" x14ac:dyDescent="0.2">
      <c r="A58" s="94">
        <v>9</v>
      </c>
      <c r="B58" s="97" t="s">
        <v>94</v>
      </c>
      <c r="C58" s="31" t="s">
        <v>434</v>
      </c>
      <c r="D58" s="111" t="s">
        <v>409</v>
      </c>
      <c r="E58" s="140"/>
      <c r="F58" s="73"/>
      <c r="G58" s="73"/>
      <c r="H58" s="73"/>
      <c r="I58" s="73"/>
      <c r="J58" s="73">
        <v>1</v>
      </c>
      <c r="K58" s="73">
        <v>1</v>
      </c>
      <c r="L58" s="73"/>
      <c r="M58" s="73"/>
      <c r="N58" s="73"/>
      <c r="O58" s="73"/>
      <c r="P58" s="73"/>
      <c r="Q58" s="73"/>
      <c r="R58" s="73"/>
      <c r="S58" s="73"/>
      <c r="T58" s="73"/>
      <c r="U58" s="73"/>
      <c r="V58" s="73"/>
      <c r="W58" s="73"/>
      <c r="X58" s="73"/>
      <c r="Y58" s="73"/>
      <c r="Z58" s="73"/>
      <c r="AA58" s="73">
        <v>1</v>
      </c>
      <c r="AB58" s="73">
        <v>1</v>
      </c>
      <c r="AC58" s="73"/>
      <c r="AD58" s="73"/>
      <c r="AE58" s="73"/>
      <c r="AF58" s="73"/>
      <c r="AG58" s="73"/>
      <c r="AH58" s="73"/>
      <c r="AI58" s="73"/>
      <c r="AJ58" s="73"/>
      <c r="AK58" s="73"/>
      <c r="AL58" s="73"/>
      <c r="AM58" s="73"/>
      <c r="AN58" s="73"/>
      <c r="AO58" s="73"/>
      <c r="AP58" s="73"/>
      <c r="AQ58" s="73"/>
      <c r="AR58" s="73">
        <v>1</v>
      </c>
      <c r="AS58" s="73">
        <v>1</v>
      </c>
      <c r="AT58" s="73">
        <v>1</v>
      </c>
      <c r="AU58" s="73">
        <v>1</v>
      </c>
      <c r="AV58" s="73">
        <v>1</v>
      </c>
      <c r="AW58" s="73">
        <v>1</v>
      </c>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4"/>
      <c r="DL58" s="68">
        <f t="shared" si="5"/>
        <v>0</v>
      </c>
      <c r="DM58" s="69">
        <f t="shared" si="6"/>
        <v>3</v>
      </c>
      <c r="DN58" s="69">
        <f t="shared" si="7"/>
        <v>0</v>
      </c>
      <c r="DO58" s="70">
        <f t="shared" si="8"/>
        <v>0</v>
      </c>
      <c r="DP58" s="120">
        <v>0</v>
      </c>
      <c r="DQ58" s="121">
        <f t="shared" si="58"/>
        <v>0</v>
      </c>
    </row>
    <row r="59" spans="1:123" ht="12.75" customHeight="1" x14ac:dyDescent="0.2">
      <c r="A59" s="94">
        <v>9</v>
      </c>
      <c r="B59" s="97" t="s">
        <v>95</v>
      </c>
      <c r="C59" s="31" t="s">
        <v>96</v>
      </c>
      <c r="D59" s="111" t="s">
        <v>409</v>
      </c>
      <c r="E59" s="140"/>
      <c r="F59" s="73"/>
      <c r="G59" s="73"/>
      <c r="H59" s="73"/>
      <c r="I59" s="73"/>
      <c r="J59" s="73"/>
      <c r="K59" s="73"/>
      <c r="L59" s="73">
        <v>1</v>
      </c>
      <c r="M59" s="73"/>
      <c r="N59" s="73"/>
      <c r="O59" s="73"/>
      <c r="P59" s="73"/>
      <c r="Q59" s="73"/>
      <c r="R59" s="73"/>
      <c r="S59" s="73"/>
      <c r="T59" s="73"/>
      <c r="U59" s="73"/>
      <c r="V59" s="73"/>
      <c r="W59" s="73"/>
      <c r="X59" s="73"/>
      <c r="Y59" s="73"/>
      <c r="Z59" s="73"/>
      <c r="AA59" s="73"/>
      <c r="AB59" s="73"/>
      <c r="AC59" s="73">
        <v>1</v>
      </c>
      <c r="AD59" s="73">
        <v>1</v>
      </c>
      <c r="AE59" s="73">
        <v>1</v>
      </c>
      <c r="AF59" s="73"/>
      <c r="AG59" s="73"/>
      <c r="AH59" s="73"/>
      <c r="AI59" s="73"/>
      <c r="AJ59" s="73"/>
      <c r="AK59" s="73"/>
      <c r="AL59" s="73"/>
      <c r="AM59" s="73"/>
      <c r="AN59" s="73"/>
      <c r="AO59" s="73"/>
      <c r="AP59" s="73"/>
      <c r="AQ59" s="73"/>
      <c r="AR59" s="73"/>
      <c r="AS59" s="73"/>
      <c r="AT59" s="73"/>
      <c r="AU59" s="73"/>
      <c r="AV59" s="73"/>
      <c r="AW59" s="73"/>
      <c r="AX59" s="73">
        <v>1</v>
      </c>
      <c r="AY59" s="73">
        <v>1</v>
      </c>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4"/>
      <c r="DL59" s="68">
        <f t="shared" si="5"/>
        <v>0</v>
      </c>
      <c r="DM59" s="69">
        <f t="shared" si="6"/>
        <v>3</v>
      </c>
      <c r="DN59" s="69">
        <f t="shared" si="7"/>
        <v>0</v>
      </c>
      <c r="DO59" s="70">
        <f t="shared" si="8"/>
        <v>0</v>
      </c>
      <c r="DP59" s="120">
        <v>0</v>
      </c>
      <c r="DQ59" s="121">
        <f t="shared" si="58"/>
        <v>0</v>
      </c>
    </row>
    <row r="60" spans="1:123" s="32" customFormat="1" ht="12.75" customHeight="1" x14ac:dyDescent="0.2">
      <c r="A60" s="94">
        <v>9</v>
      </c>
      <c r="B60" s="98" t="s">
        <v>97</v>
      </c>
      <c r="C60" s="31" t="s">
        <v>435</v>
      </c>
      <c r="D60" s="111" t="s">
        <v>409</v>
      </c>
      <c r="E60" s="141"/>
      <c r="F60" s="73"/>
      <c r="G60" s="73"/>
      <c r="H60" s="73"/>
      <c r="I60" s="73"/>
      <c r="J60" s="73"/>
      <c r="K60" s="73"/>
      <c r="L60" s="73"/>
      <c r="M60" s="73">
        <v>1</v>
      </c>
      <c r="N60" s="73">
        <v>1</v>
      </c>
      <c r="O60" s="73">
        <v>1</v>
      </c>
      <c r="P60" s="73"/>
      <c r="Q60" s="73"/>
      <c r="R60" s="73"/>
      <c r="S60" s="73"/>
      <c r="T60" s="73"/>
      <c r="U60" s="73"/>
      <c r="V60" s="73"/>
      <c r="W60" s="73"/>
      <c r="X60" s="73"/>
      <c r="Y60" s="73"/>
      <c r="Z60" s="73"/>
      <c r="AA60" s="73"/>
      <c r="AB60" s="73"/>
      <c r="AC60" s="73"/>
      <c r="AD60" s="73"/>
      <c r="AE60" s="73"/>
      <c r="AF60" s="73"/>
      <c r="AG60" s="73">
        <v>1</v>
      </c>
      <c r="AH60" s="73">
        <v>1</v>
      </c>
      <c r="AI60" s="73"/>
      <c r="AJ60" s="73"/>
      <c r="AK60" s="73"/>
      <c r="AL60" s="73"/>
      <c r="AM60" s="73"/>
      <c r="AN60" s="73"/>
      <c r="AO60" s="73"/>
      <c r="AP60" s="73"/>
      <c r="AQ60" s="73"/>
      <c r="AR60" s="73"/>
      <c r="AS60" s="73"/>
      <c r="AT60" s="73"/>
      <c r="AU60" s="73"/>
      <c r="AV60" s="73"/>
      <c r="AW60" s="73"/>
      <c r="AX60" s="73"/>
      <c r="AY60" s="73"/>
      <c r="AZ60" s="73">
        <v>1</v>
      </c>
      <c r="BA60" s="73">
        <v>1</v>
      </c>
      <c r="BB60" s="73">
        <v>1</v>
      </c>
      <c r="BC60" s="73">
        <v>1</v>
      </c>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109"/>
      <c r="DL60" s="68">
        <f t="shared" si="5"/>
        <v>0</v>
      </c>
      <c r="DM60" s="69">
        <f t="shared" si="6"/>
        <v>3</v>
      </c>
      <c r="DN60" s="69">
        <f t="shared" si="7"/>
        <v>0</v>
      </c>
      <c r="DO60" s="70">
        <f t="shared" si="8"/>
        <v>0</v>
      </c>
      <c r="DP60" s="120">
        <v>0</v>
      </c>
      <c r="DQ60" s="121">
        <f t="shared" si="58"/>
        <v>0</v>
      </c>
      <c r="DS60" s="27"/>
    </row>
    <row r="61" spans="1:123" ht="12.75" customHeight="1" x14ac:dyDescent="0.2">
      <c r="A61" s="94">
        <v>9</v>
      </c>
      <c r="B61" s="30" t="s">
        <v>299</v>
      </c>
      <c r="C61" s="31" t="s">
        <v>436</v>
      </c>
      <c r="D61" s="111" t="s">
        <v>409</v>
      </c>
      <c r="E61" s="140"/>
      <c r="F61" s="73"/>
      <c r="G61" s="73"/>
      <c r="H61" s="73"/>
      <c r="I61" s="73"/>
      <c r="J61" s="73"/>
      <c r="K61" s="73"/>
      <c r="L61" s="73"/>
      <c r="M61" s="73"/>
      <c r="N61" s="73"/>
      <c r="O61" s="73"/>
      <c r="P61" s="73">
        <v>1</v>
      </c>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v>1</v>
      </c>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4"/>
      <c r="DL61" s="68">
        <f t="shared" ref="DL61:DL65" si="59">IF(A61="","",IF(AND(ISERROR(SEARCH("U",E61))=FALSE,CoatedBoards=TRUE),0,IF(AND(ISERROR(SEARCH("C",E61))=FALSE,CoatedBoards=FALSE),0,SUMPRODUCT($E$6:$DK$6,E61:DK61))))</f>
        <v>0</v>
      </c>
      <c r="DM61" s="69">
        <f t="shared" ref="DM61:DM65" si="60">IF(A61="","",VLOOKUP(A61,TheMatrix,5,FALSE))</f>
        <v>3</v>
      </c>
      <c r="DN61" s="69">
        <f t="shared" ref="DN61:DN65" si="61">IF(A61="","",IF(DL61&gt;0,MAX(CEILING(DL61/VLOOKUP(A61,TheMatrix,3,FALSE),1)*VLOOKUP(A61,TheMatrix,2,FALSE),VLOOKUP(A61,TheMatrix,4,FALSE)),0))</f>
        <v>0</v>
      </c>
      <c r="DO61" s="70">
        <f t="shared" ref="DO61:DO65" si="62">IF(A61="","",IF(DM61&gt;SparingLevel,0,DN61))</f>
        <v>0</v>
      </c>
      <c r="DP61" s="120">
        <v>0</v>
      </c>
      <c r="DQ61" s="121">
        <f t="shared" ref="DQ61:DQ65" si="63">IF(A61="","",IF(ISERROR(DO61*DP61),IF(DO61&lt;&gt;0,"Ask for Quote",0),DO61*DP61))</f>
        <v>0</v>
      </c>
    </row>
    <row r="62" spans="1:123" ht="12.75" customHeight="1" x14ac:dyDescent="0.2">
      <c r="A62" s="94">
        <v>9</v>
      </c>
      <c r="B62" s="97" t="s">
        <v>304</v>
      </c>
      <c r="C62" s="31" t="s">
        <v>437</v>
      </c>
      <c r="D62" s="111" t="s">
        <v>409</v>
      </c>
      <c r="E62" s="140"/>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v>1</v>
      </c>
      <c r="AJ62" s="73"/>
      <c r="AK62" s="73"/>
      <c r="AL62" s="73"/>
      <c r="AM62" s="73"/>
      <c r="AN62" s="73"/>
      <c r="AO62" s="73"/>
      <c r="AP62" s="73"/>
      <c r="AQ62" s="73"/>
      <c r="AR62" s="73"/>
      <c r="AS62" s="73"/>
      <c r="AT62" s="73"/>
      <c r="AU62" s="73"/>
      <c r="AV62" s="73"/>
      <c r="AW62" s="73"/>
      <c r="AX62" s="73"/>
      <c r="AY62" s="73"/>
      <c r="AZ62" s="73"/>
      <c r="BA62" s="73"/>
      <c r="BB62" s="73"/>
      <c r="BC62" s="73"/>
      <c r="BD62" s="73"/>
      <c r="BE62" s="73">
        <v>1</v>
      </c>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4"/>
      <c r="DL62" s="68">
        <f>IF(A62="","",IF(AND(ISERROR(SEARCH("U",E62))=FALSE,CoatedBoards=TRUE),0,IF(AND(ISERROR(SEARCH("C",E62))=FALSE,CoatedBoards=FALSE),0,SUMPRODUCT($E$6:$DK$6,E62:DK62))))</f>
        <v>0</v>
      </c>
      <c r="DM62" s="69">
        <f>IF(A62="","",VLOOKUP(A62,TheMatrix,5,FALSE))</f>
        <v>3</v>
      </c>
      <c r="DN62" s="69">
        <f>IF(A62="","",IF(DL62&gt;0,MAX(CEILING(DL62/VLOOKUP(A62,TheMatrix,3,FALSE),1)*VLOOKUP(A62,TheMatrix,2,FALSE),VLOOKUP(A62,TheMatrix,4,FALSE)),0))</f>
        <v>0</v>
      </c>
      <c r="DO62" s="70">
        <f>IF(A62="","",IF(DM62&gt;SparingLevel,0,DN62))</f>
        <v>0</v>
      </c>
      <c r="DP62" s="120">
        <v>0</v>
      </c>
      <c r="DQ62" s="121">
        <f>IF(A62="","",IF(ISERROR(DO62*DP62),IF(DO62&lt;&gt;0,"Ask for Quote",0),DO62*DP62))</f>
        <v>0</v>
      </c>
    </row>
    <row r="63" spans="1:123" ht="12.75" customHeight="1" x14ac:dyDescent="0.2">
      <c r="A63" s="94">
        <v>9</v>
      </c>
      <c r="B63" s="97" t="s">
        <v>300</v>
      </c>
      <c r="C63" s="31" t="s">
        <v>438</v>
      </c>
      <c r="D63" s="111" t="s">
        <v>409</v>
      </c>
      <c r="E63" s="140"/>
      <c r="F63" s="73"/>
      <c r="G63" s="73"/>
      <c r="H63" s="73"/>
      <c r="I63" s="73"/>
      <c r="J63" s="73"/>
      <c r="K63" s="73"/>
      <c r="L63" s="73"/>
      <c r="M63" s="73"/>
      <c r="N63" s="73"/>
      <c r="O63" s="73"/>
      <c r="P63" s="73"/>
      <c r="Q63" s="73">
        <v>1</v>
      </c>
      <c r="R63" s="73"/>
      <c r="S63" s="73"/>
      <c r="T63" s="73"/>
      <c r="U63" s="73"/>
      <c r="V63" s="73"/>
      <c r="W63" s="73"/>
      <c r="X63" s="73"/>
      <c r="Y63" s="73"/>
      <c r="Z63" s="73"/>
      <c r="AA63" s="73"/>
      <c r="AB63" s="73"/>
      <c r="AC63" s="73"/>
      <c r="AD63" s="73"/>
      <c r="AE63" s="73"/>
      <c r="AF63" s="73"/>
      <c r="AG63" s="73"/>
      <c r="AH63" s="73"/>
      <c r="AI63" s="73"/>
      <c r="AJ63" s="73">
        <v>1</v>
      </c>
      <c r="AK63" s="73"/>
      <c r="AL63" s="73"/>
      <c r="AM63" s="73"/>
      <c r="AN63" s="73"/>
      <c r="AO63" s="73"/>
      <c r="AP63" s="73"/>
      <c r="AQ63" s="73"/>
      <c r="AR63" s="73"/>
      <c r="AS63" s="73"/>
      <c r="AT63" s="73"/>
      <c r="AU63" s="73"/>
      <c r="AV63" s="73"/>
      <c r="AW63" s="73"/>
      <c r="AX63" s="73"/>
      <c r="AY63" s="73"/>
      <c r="AZ63" s="73"/>
      <c r="BA63" s="73"/>
      <c r="BB63" s="73"/>
      <c r="BC63" s="73"/>
      <c r="BD63" s="73"/>
      <c r="BE63" s="73"/>
      <c r="BF63" s="73">
        <v>1</v>
      </c>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4"/>
      <c r="DL63" s="68">
        <f t="shared" si="59"/>
        <v>0</v>
      </c>
      <c r="DM63" s="69">
        <f t="shared" si="60"/>
        <v>3</v>
      </c>
      <c r="DN63" s="69">
        <f t="shared" si="61"/>
        <v>0</v>
      </c>
      <c r="DO63" s="70">
        <f t="shared" si="62"/>
        <v>0</v>
      </c>
      <c r="DP63" s="120">
        <v>0</v>
      </c>
      <c r="DQ63" s="121">
        <f t="shared" si="63"/>
        <v>0</v>
      </c>
    </row>
    <row r="64" spans="1:123" ht="12.75" customHeight="1" x14ac:dyDescent="0.2">
      <c r="A64" s="94">
        <v>9</v>
      </c>
      <c r="B64" s="97" t="s">
        <v>301</v>
      </c>
      <c r="C64" s="31" t="s">
        <v>439</v>
      </c>
      <c r="D64" s="111" t="s">
        <v>409</v>
      </c>
      <c r="E64" s="140"/>
      <c r="F64" s="73"/>
      <c r="G64" s="73"/>
      <c r="H64" s="73"/>
      <c r="I64" s="73"/>
      <c r="J64" s="73"/>
      <c r="K64" s="73"/>
      <c r="L64" s="73"/>
      <c r="M64" s="73"/>
      <c r="N64" s="73"/>
      <c r="O64" s="73"/>
      <c r="P64" s="73"/>
      <c r="Q64" s="73"/>
      <c r="R64" s="73">
        <v>1</v>
      </c>
      <c r="S64" s="73"/>
      <c r="T64" s="73"/>
      <c r="U64" s="73"/>
      <c r="V64" s="73"/>
      <c r="W64" s="73"/>
      <c r="X64" s="73"/>
      <c r="Y64" s="73"/>
      <c r="Z64" s="73"/>
      <c r="AA64" s="73"/>
      <c r="AB64" s="73"/>
      <c r="AC64" s="73"/>
      <c r="AD64" s="73"/>
      <c r="AE64" s="73"/>
      <c r="AF64" s="73"/>
      <c r="AG64" s="73"/>
      <c r="AH64" s="73"/>
      <c r="AI64" s="73"/>
      <c r="AJ64" s="73"/>
      <c r="AK64" s="73">
        <v>1</v>
      </c>
      <c r="AL64" s="73"/>
      <c r="AM64" s="73"/>
      <c r="AN64" s="73"/>
      <c r="AO64" s="73"/>
      <c r="AP64" s="73"/>
      <c r="AQ64" s="73"/>
      <c r="AR64" s="73"/>
      <c r="AS64" s="73"/>
      <c r="AT64" s="73"/>
      <c r="AU64" s="73"/>
      <c r="AV64" s="73"/>
      <c r="AW64" s="73"/>
      <c r="AX64" s="73"/>
      <c r="AY64" s="73"/>
      <c r="AZ64" s="73"/>
      <c r="BA64" s="73"/>
      <c r="BB64" s="73"/>
      <c r="BC64" s="73"/>
      <c r="BD64" s="73"/>
      <c r="BE64" s="73"/>
      <c r="BF64" s="73"/>
      <c r="BG64" s="73">
        <v>1</v>
      </c>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4"/>
      <c r="DL64" s="68">
        <f t="shared" si="59"/>
        <v>0</v>
      </c>
      <c r="DM64" s="69">
        <f t="shared" si="60"/>
        <v>3</v>
      </c>
      <c r="DN64" s="69">
        <f t="shared" si="61"/>
        <v>0</v>
      </c>
      <c r="DO64" s="70">
        <f t="shared" si="62"/>
        <v>0</v>
      </c>
      <c r="DP64" s="120">
        <v>0</v>
      </c>
      <c r="DQ64" s="121">
        <f t="shared" si="63"/>
        <v>0</v>
      </c>
    </row>
    <row r="65" spans="1:123" s="32" customFormat="1" ht="12.75" customHeight="1" x14ac:dyDescent="0.2">
      <c r="A65" s="94">
        <v>9</v>
      </c>
      <c r="B65" s="98" t="s">
        <v>302</v>
      </c>
      <c r="C65" s="31" t="s">
        <v>440</v>
      </c>
      <c r="D65" s="111" t="s">
        <v>409</v>
      </c>
      <c r="E65" s="141"/>
      <c r="F65" s="73"/>
      <c r="G65" s="73"/>
      <c r="H65" s="73"/>
      <c r="I65" s="73"/>
      <c r="J65" s="73"/>
      <c r="K65" s="73"/>
      <c r="L65" s="73"/>
      <c r="M65" s="73"/>
      <c r="N65" s="73"/>
      <c r="O65" s="73"/>
      <c r="P65" s="73"/>
      <c r="Q65" s="73"/>
      <c r="R65" s="73"/>
      <c r="S65" s="73">
        <v>1</v>
      </c>
      <c r="T65" s="73"/>
      <c r="U65" s="73"/>
      <c r="V65" s="73"/>
      <c r="W65" s="73"/>
      <c r="X65" s="73"/>
      <c r="Y65" s="73"/>
      <c r="Z65" s="73"/>
      <c r="AA65" s="73"/>
      <c r="AB65" s="73"/>
      <c r="AC65" s="73"/>
      <c r="AD65" s="73"/>
      <c r="AE65" s="73"/>
      <c r="AF65" s="73"/>
      <c r="AG65" s="73"/>
      <c r="AH65" s="73"/>
      <c r="AI65" s="73"/>
      <c r="AJ65" s="73"/>
      <c r="AK65" s="73"/>
      <c r="AL65" s="73">
        <v>1</v>
      </c>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109"/>
      <c r="DL65" s="68">
        <f t="shared" si="59"/>
        <v>0</v>
      </c>
      <c r="DM65" s="69">
        <f t="shared" si="60"/>
        <v>3</v>
      </c>
      <c r="DN65" s="69">
        <f t="shared" si="61"/>
        <v>0</v>
      </c>
      <c r="DO65" s="70">
        <f t="shared" si="62"/>
        <v>0</v>
      </c>
      <c r="DP65" s="120">
        <v>0</v>
      </c>
      <c r="DQ65" s="121">
        <f t="shared" si="63"/>
        <v>0</v>
      </c>
      <c r="DS65" s="27"/>
    </row>
    <row r="66" spans="1:123" ht="12.75" customHeight="1" x14ac:dyDescent="0.2">
      <c r="A66" s="94">
        <v>9</v>
      </c>
      <c r="B66" s="97" t="s">
        <v>303</v>
      </c>
      <c r="C66" s="31" t="s">
        <v>441</v>
      </c>
      <c r="D66" s="111" t="s">
        <v>409</v>
      </c>
      <c r="E66" s="140"/>
      <c r="F66" s="73"/>
      <c r="G66" s="73"/>
      <c r="H66" s="73"/>
      <c r="I66" s="73"/>
      <c r="J66" s="73"/>
      <c r="K66" s="73"/>
      <c r="L66" s="73"/>
      <c r="M66" s="73"/>
      <c r="N66" s="73"/>
      <c r="O66" s="73"/>
      <c r="P66" s="73"/>
      <c r="Q66" s="73"/>
      <c r="R66" s="73"/>
      <c r="S66" s="73"/>
      <c r="T66" s="73">
        <v>1</v>
      </c>
      <c r="U66" s="73">
        <v>1</v>
      </c>
      <c r="V66" s="73"/>
      <c r="W66" s="73"/>
      <c r="X66" s="73"/>
      <c r="Y66" s="73"/>
      <c r="Z66" s="73"/>
      <c r="AA66" s="73"/>
      <c r="AB66" s="73"/>
      <c r="AC66" s="73"/>
      <c r="AD66" s="73"/>
      <c r="AE66" s="73"/>
      <c r="AF66" s="73"/>
      <c r="AG66" s="73"/>
      <c r="AH66" s="73"/>
      <c r="AI66" s="73"/>
      <c r="AJ66" s="73"/>
      <c r="AK66" s="73"/>
      <c r="AL66" s="73"/>
      <c r="AM66" s="73">
        <v>1</v>
      </c>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4"/>
      <c r="DL66" s="68">
        <f t="shared" ref="DL66:DL67" si="64">IF(A66="","",IF(AND(ISERROR(SEARCH("U",E66))=FALSE,CoatedBoards=TRUE),0,IF(AND(ISERROR(SEARCH("C",E66))=FALSE,CoatedBoards=FALSE),0,SUMPRODUCT($E$6:$DK$6,E66:DK66))))</f>
        <v>0</v>
      </c>
      <c r="DM66" s="69">
        <f t="shared" ref="DM66:DM67" si="65">IF(A66="","",VLOOKUP(A66,TheMatrix,5,FALSE))</f>
        <v>3</v>
      </c>
      <c r="DN66" s="69">
        <f t="shared" ref="DN66:DN67" si="66">IF(A66="","",IF(DL66&gt;0,MAX(CEILING(DL66/VLOOKUP(A66,TheMatrix,3,FALSE),1)*VLOOKUP(A66,TheMatrix,2,FALSE),VLOOKUP(A66,TheMatrix,4,FALSE)),0))</f>
        <v>0</v>
      </c>
      <c r="DO66" s="70">
        <f t="shared" ref="DO66:DO67" si="67">IF(A66="","",IF(DM66&gt;SparingLevel,0,DN66))</f>
        <v>0</v>
      </c>
      <c r="DP66" s="120">
        <v>0</v>
      </c>
      <c r="DQ66" s="121">
        <f t="shared" ref="DQ66:DQ67" si="68">IF(A66="","",IF(ISERROR(DO66*DP66),IF(DO66&lt;&gt;0,"Ask for Quote",0),DO66*DP66))</f>
        <v>0</v>
      </c>
    </row>
    <row r="67" spans="1:123" s="32" customFormat="1" ht="12.75" customHeight="1" x14ac:dyDescent="0.2">
      <c r="A67" s="94">
        <v>9</v>
      </c>
      <c r="B67" s="98" t="s">
        <v>305</v>
      </c>
      <c r="C67" s="31" t="s">
        <v>442</v>
      </c>
      <c r="D67" s="111" t="s">
        <v>409</v>
      </c>
      <c r="E67" s="141"/>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v>1</v>
      </c>
      <c r="AO67" s="73">
        <v>1</v>
      </c>
      <c r="AP67" s="73">
        <v>1</v>
      </c>
      <c r="AQ67" s="73">
        <v>1</v>
      </c>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109"/>
      <c r="DL67" s="68">
        <f t="shared" si="64"/>
        <v>0</v>
      </c>
      <c r="DM67" s="69">
        <f t="shared" si="65"/>
        <v>3</v>
      </c>
      <c r="DN67" s="69">
        <f t="shared" si="66"/>
        <v>0</v>
      </c>
      <c r="DO67" s="70">
        <f t="shared" si="67"/>
        <v>0</v>
      </c>
      <c r="DP67" s="120">
        <v>0</v>
      </c>
      <c r="DQ67" s="121">
        <f t="shared" si="68"/>
        <v>0</v>
      </c>
      <c r="DS67" s="27"/>
    </row>
    <row r="68" spans="1:123" ht="12.75" customHeight="1" x14ac:dyDescent="0.2">
      <c r="A68" s="94"/>
      <c r="B68" s="148" t="s">
        <v>98</v>
      </c>
      <c r="C68" s="149"/>
      <c r="D68" s="111" t="s">
        <v>409</v>
      </c>
      <c r="E68" s="140"/>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4"/>
      <c r="DL68" s="68" t="str">
        <f t="shared" si="5"/>
        <v/>
      </c>
      <c r="DM68" s="69" t="str">
        <f t="shared" si="6"/>
        <v/>
      </c>
      <c r="DN68" s="69" t="str">
        <f t="shared" si="7"/>
        <v/>
      </c>
      <c r="DO68" s="70" t="str">
        <f t="shared" si="8"/>
        <v/>
      </c>
      <c r="DP68" s="120"/>
      <c r="DQ68" s="121" t="str">
        <f t="shared" si="58"/>
        <v/>
      </c>
    </row>
    <row r="69" spans="1:123" ht="12.75" customHeight="1" x14ac:dyDescent="0.2">
      <c r="A69" s="94">
        <v>9</v>
      </c>
      <c r="B69" s="97" t="s">
        <v>99</v>
      </c>
      <c r="C69" s="31" t="s">
        <v>443</v>
      </c>
      <c r="D69" s="111" t="s">
        <v>409</v>
      </c>
      <c r="E69" s="140"/>
      <c r="F69" s="73">
        <v>1</v>
      </c>
      <c r="G69" s="73">
        <v>1</v>
      </c>
      <c r="H69" s="73">
        <v>1</v>
      </c>
      <c r="I69" s="73">
        <v>1</v>
      </c>
      <c r="J69" s="73"/>
      <c r="K69" s="73"/>
      <c r="L69" s="73"/>
      <c r="M69" s="73"/>
      <c r="N69" s="73"/>
      <c r="O69" s="73"/>
      <c r="P69" s="73"/>
      <c r="Q69" s="73"/>
      <c r="R69" s="73"/>
      <c r="S69" s="73"/>
      <c r="T69" s="73"/>
      <c r="U69" s="73"/>
      <c r="V69" s="73">
        <v>1</v>
      </c>
      <c r="W69" s="73">
        <v>1</v>
      </c>
      <c r="X69" s="73">
        <v>1</v>
      </c>
      <c r="Y69" s="73">
        <v>1</v>
      </c>
      <c r="Z69" s="73">
        <v>1</v>
      </c>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4"/>
      <c r="DL69" s="68">
        <f t="shared" si="5"/>
        <v>0</v>
      </c>
      <c r="DM69" s="69">
        <f t="shared" si="6"/>
        <v>3</v>
      </c>
      <c r="DN69" s="69">
        <f t="shared" si="7"/>
        <v>0</v>
      </c>
      <c r="DO69" s="70">
        <f t="shared" si="8"/>
        <v>0</v>
      </c>
      <c r="DP69" s="120">
        <v>0</v>
      </c>
      <c r="DQ69" s="121">
        <f t="shared" si="58"/>
        <v>0</v>
      </c>
    </row>
    <row r="70" spans="1:123" ht="12.75" customHeight="1" x14ac:dyDescent="0.2">
      <c r="A70" s="94">
        <v>9</v>
      </c>
      <c r="B70" s="97" t="s">
        <v>93</v>
      </c>
      <c r="C70" s="31" t="s">
        <v>433</v>
      </c>
      <c r="D70" s="111" t="s">
        <v>409</v>
      </c>
      <c r="E70" s="140"/>
      <c r="F70" s="73"/>
      <c r="G70" s="73"/>
      <c r="H70" s="73"/>
      <c r="I70" s="73"/>
      <c r="J70" s="73">
        <v>1</v>
      </c>
      <c r="K70" s="73">
        <v>1</v>
      </c>
      <c r="L70" s="73"/>
      <c r="M70" s="73"/>
      <c r="N70" s="73"/>
      <c r="O70" s="73"/>
      <c r="P70" s="73"/>
      <c r="Q70" s="73"/>
      <c r="R70" s="73"/>
      <c r="S70" s="73"/>
      <c r="T70" s="73"/>
      <c r="U70" s="73"/>
      <c r="V70" s="73"/>
      <c r="W70" s="73"/>
      <c r="X70" s="73"/>
      <c r="Y70" s="73"/>
      <c r="Z70" s="73"/>
      <c r="AA70" s="73">
        <v>1</v>
      </c>
      <c r="AB70" s="73">
        <v>1</v>
      </c>
      <c r="AC70" s="73"/>
      <c r="AD70" s="73"/>
      <c r="AE70" s="73"/>
      <c r="AF70" s="73"/>
      <c r="AG70" s="73"/>
      <c r="AH70" s="73"/>
      <c r="AI70" s="73"/>
      <c r="AJ70" s="73"/>
      <c r="AK70" s="73"/>
      <c r="AL70" s="73"/>
      <c r="AM70" s="73"/>
      <c r="AN70" s="73"/>
      <c r="AO70" s="73"/>
      <c r="AP70" s="73"/>
      <c r="AQ70" s="73"/>
      <c r="AR70" s="73">
        <v>1</v>
      </c>
      <c r="AS70" s="73">
        <v>1</v>
      </c>
      <c r="AT70" s="73">
        <v>1</v>
      </c>
      <c r="AU70" s="73">
        <v>1</v>
      </c>
      <c r="AV70" s="73">
        <v>1</v>
      </c>
      <c r="AW70" s="73">
        <v>1</v>
      </c>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4"/>
      <c r="DL70" s="68">
        <f t="shared" si="5"/>
        <v>0</v>
      </c>
      <c r="DM70" s="69">
        <f t="shared" si="6"/>
        <v>3</v>
      </c>
      <c r="DN70" s="69">
        <f t="shared" si="7"/>
        <v>0</v>
      </c>
      <c r="DO70" s="70">
        <f t="shared" si="8"/>
        <v>0</v>
      </c>
      <c r="DP70" s="120">
        <v>0</v>
      </c>
      <c r="DQ70" s="121">
        <f t="shared" si="58"/>
        <v>0</v>
      </c>
    </row>
    <row r="71" spans="1:123" ht="12.75" customHeight="1" x14ac:dyDescent="0.2">
      <c r="A71" s="94">
        <v>9</v>
      </c>
      <c r="B71" s="97" t="s">
        <v>101</v>
      </c>
      <c r="C71" s="31" t="s">
        <v>444</v>
      </c>
      <c r="D71" s="111" t="s">
        <v>409</v>
      </c>
      <c r="E71" s="140"/>
      <c r="F71" s="73"/>
      <c r="G71" s="73"/>
      <c r="H71" s="73"/>
      <c r="I71" s="73"/>
      <c r="J71" s="73"/>
      <c r="K71" s="73"/>
      <c r="L71" s="73">
        <v>1</v>
      </c>
      <c r="M71" s="73"/>
      <c r="N71" s="73"/>
      <c r="O71" s="73"/>
      <c r="P71" s="73"/>
      <c r="Q71" s="73"/>
      <c r="R71" s="73"/>
      <c r="S71" s="73"/>
      <c r="T71" s="73"/>
      <c r="U71" s="73"/>
      <c r="V71" s="73"/>
      <c r="W71" s="73"/>
      <c r="X71" s="73"/>
      <c r="Y71" s="73"/>
      <c r="Z71" s="73"/>
      <c r="AA71" s="73"/>
      <c r="AB71" s="73"/>
      <c r="AC71" s="73">
        <v>1</v>
      </c>
      <c r="AD71" s="73">
        <v>1</v>
      </c>
      <c r="AE71" s="73">
        <v>1</v>
      </c>
      <c r="AF71" s="73"/>
      <c r="AG71" s="73"/>
      <c r="AH71" s="73"/>
      <c r="AI71" s="73"/>
      <c r="AJ71" s="73"/>
      <c r="AK71" s="73"/>
      <c r="AL71" s="73"/>
      <c r="AM71" s="73"/>
      <c r="AN71" s="73"/>
      <c r="AO71" s="73"/>
      <c r="AP71" s="73"/>
      <c r="AQ71" s="73"/>
      <c r="AR71" s="73"/>
      <c r="AS71" s="73"/>
      <c r="AT71" s="73"/>
      <c r="AU71" s="73"/>
      <c r="AV71" s="73"/>
      <c r="AW71" s="73"/>
      <c r="AX71" s="73">
        <v>1</v>
      </c>
      <c r="AY71" s="73">
        <v>1</v>
      </c>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4"/>
      <c r="DL71" s="68">
        <f t="shared" ref="DL71" si="69">IF(A71="","",IF(AND(ISERROR(SEARCH("U",E71))=FALSE,CoatedBoards=TRUE),0,IF(AND(ISERROR(SEARCH("C",E71))=FALSE,CoatedBoards=FALSE),0,SUMPRODUCT($E$6:$DK$6,E71:DK71))))</f>
        <v>0</v>
      </c>
      <c r="DM71" s="69">
        <f t="shared" ref="DM71" si="70">IF(A71="","",VLOOKUP(A71,TheMatrix,5,FALSE))</f>
        <v>3</v>
      </c>
      <c r="DN71" s="69">
        <f t="shared" ref="DN71" si="71">IF(A71="","",IF(DL71&gt;0,MAX(CEILING(DL71/VLOOKUP(A71,TheMatrix,3,FALSE),1)*VLOOKUP(A71,TheMatrix,2,FALSE),VLOOKUP(A71,TheMatrix,4,FALSE)),0))</f>
        <v>0</v>
      </c>
      <c r="DO71" s="70">
        <f t="shared" ref="DO71" si="72">IF(A71="","",IF(DM71&gt;SparingLevel,0,DN71))</f>
        <v>0</v>
      </c>
      <c r="DP71" s="120">
        <v>0</v>
      </c>
      <c r="DQ71" s="121">
        <f t="shared" ref="DQ71" si="73">IF(A71="","",IF(ISERROR(DO71*DP71),IF(DO71&lt;&gt;0,"Ask for Quote",0),DO71*DP71))</f>
        <v>0</v>
      </c>
    </row>
    <row r="72" spans="1:123" ht="12.75" customHeight="1" x14ac:dyDescent="0.2">
      <c r="A72" s="94">
        <v>9</v>
      </c>
      <c r="B72" s="30" t="s">
        <v>100</v>
      </c>
      <c r="C72" s="31" t="s">
        <v>445</v>
      </c>
      <c r="D72" s="111" t="s">
        <v>409</v>
      </c>
      <c r="E72" s="140"/>
      <c r="F72" s="73"/>
      <c r="G72" s="73"/>
      <c r="H72" s="73"/>
      <c r="I72" s="73"/>
      <c r="J72" s="73"/>
      <c r="K72" s="73"/>
      <c r="L72" s="73"/>
      <c r="M72" s="73">
        <v>1</v>
      </c>
      <c r="N72" s="73">
        <v>1</v>
      </c>
      <c r="O72" s="73">
        <v>1</v>
      </c>
      <c r="P72" s="73"/>
      <c r="Q72" s="73"/>
      <c r="R72" s="73"/>
      <c r="S72" s="73"/>
      <c r="T72" s="73"/>
      <c r="U72" s="73"/>
      <c r="V72" s="73"/>
      <c r="W72" s="73"/>
      <c r="X72" s="73"/>
      <c r="Y72" s="73"/>
      <c r="Z72" s="73"/>
      <c r="AA72" s="73"/>
      <c r="AB72" s="73"/>
      <c r="AC72" s="73"/>
      <c r="AD72" s="73"/>
      <c r="AE72" s="73"/>
      <c r="AF72" s="73">
        <v>1</v>
      </c>
      <c r="AG72" s="73">
        <v>1</v>
      </c>
      <c r="AH72" s="73">
        <v>1</v>
      </c>
      <c r="AI72" s="73"/>
      <c r="AJ72" s="73"/>
      <c r="AK72" s="73"/>
      <c r="AL72" s="73"/>
      <c r="AM72" s="73"/>
      <c r="AN72" s="73"/>
      <c r="AO72" s="73"/>
      <c r="AP72" s="73"/>
      <c r="AQ72" s="73"/>
      <c r="AR72" s="73"/>
      <c r="AS72" s="73"/>
      <c r="AT72" s="73"/>
      <c r="AU72" s="73"/>
      <c r="AV72" s="73"/>
      <c r="AW72" s="73"/>
      <c r="AX72" s="73"/>
      <c r="AY72" s="73"/>
      <c r="AZ72" s="73">
        <v>1</v>
      </c>
      <c r="BA72" s="73">
        <v>1</v>
      </c>
      <c r="BB72" s="73">
        <v>1</v>
      </c>
      <c r="BC72" s="73">
        <v>1</v>
      </c>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4"/>
      <c r="DL72" s="68">
        <f t="shared" si="5"/>
        <v>0</v>
      </c>
      <c r="DM72" s="69">
        <f t="shared" si="6"/>
        <v>3</v>
      </c>
      <c r="DN72" s="69">
        <f t="shared" si="7"/>
        <v>0</v>
      </c>
      <c r="DO72" s="70">
        <f t="shared" si="8"/>
        <v>0</v>
      </c>
      <c r="DP72" s="120">
        <v>0</v>
      </c>
      <c r="DQ72" s="121">
        <f t="shared" si="58"/>
        <v>0</v>
      </c>
    </row>
    <row r="73" spans="1:123" ht="12.75" customHeight="1" x14ac:dyDescent="0.2">
      <c r="A73" s="94">
        <v>9</v>
      </c>
      <c r="B73" s="97" t="s">
        <v>299</v>
      </c>
      <c r="C73" s="31" t="s">
        <v>436</v>
      </c>
      <c r="D73" s="111" t="s">
        <v>409</v>
      </c>
      <c r="E73" s="140"/>
      <c r="F73" s="73"/>
      <c r="G73" s="73"/>
      <c r="H73" s="73"/>
      <c r="I73" s="73"/>
      <c r="J73" s="73"/>
      <c r="K73" s="73"/>
      <c r="L73" s="73"/>
      <c r="M73" s="73"/>
      <c r="N73" s="73"/>
      <c r="O73" s="73"/>
      <c r="P73" s="73">
        <v>1</v>
      </c>
      <c r="Q73" s="73">
        <v>1</v>
      </c>
      <c r="R73" s="73"/>
      <c r="S73" s="73"/>
      <c r="T73" s="73"/>
      <c r="U73" s="73"/>
      <c r="V73" s="73"/>
      <c r="W73" s="73"/>
      <c r="X73" s="73"/>
      <c r="Y73" s="73"/>
      <c r="Z73" s="73"/>
      <c r="AA73" s="73"/>
      <c r="AB73" s="73"/>
      <c r="AC73" s="73"/>
      <c r="AD73" s="73"/>
      <c r="AE73" s="73"/>
      <c r="AF73" s="73"/>
      <c r="AG73" s="73"/>
      <c r="AH73" s="73"/>
      <c r="AI73" s="73">
        <v>1</v>
      </c>
      <c r="AJ73" s="73">
        <v>1</v>
      </c>
      <c r="AK73" s="73"/>
      <c r="AL73" s="73"/>
      <c r="AM73" s="73"/>
      <c r="AN73" s="73"/>
      <c r="AO73" s="73"/>
      <c r="AP73" s="73"/>
      <c r="AQ73" s="73"/>
      <c r="AR73" s="73"/>
      <c r="AS73" s="73"/>
      <c r="AT73" s="73"/>
      <c r="AU73" s="73"/>
      <c r="AV73" s="73"/>
      <c r="AW73" s="73"/>
      <c r="AX73" s="73"/>
      <c r="AY73" s="73"/>
      <c r="AZ73" s="73"/>
      <c r="BA73" s="73"/>
      <c r="BB73" s="73"/>
      <c r="BC73" s="73"/>
      <c r="BD73" s="73">
        <v>1</v>
      </c>
      <c r="BE73" s="73">
        <v>1</v>
      </c>
      <c r="BF73" s="73">
        <v>1</v>
      </c>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4"/>
      <c r="DL73" s="68">
        <f t="shared" ref="DL73:DL76" si="74">IF(A73="","",IF(AND(ISERROR(SEARCH("U",E73))=FALSE,CoatedBoards=TRUE),0,IF(AND(ISERROR(SEARCH("C",E73))=FALSE,CoatedBoards=FALSE),0,SUMPRODUCT($E$6:$DK$6,E73:DK73))))</f>
        <v>0</v>
      </c>
      <c r="DM73" s="69">
        <f t="shared" ref="DM73:DM76" si="75">IF(A73="","",VLOOKUP(A73,TheMatrix,5,FALSE))</f>
        <v>3</v>
      </c>
      <c r="DN73" s="69">
        <f t="shared" ref="DN73:DN76" si="76">IF(A73="","",IF(DL73&gt;0,MAX(CEILING(DL73/VLOOKUP(A73,TheMatrix,3,FALSE),1)*VLOOKUP(A73,TheMatrix,2,FALSE),VLOOKUP(A73,TheMatrix,4,FALSE)),0))</f>
        <v>0</v>
      </c>
      <c r="DO73" s="70">
        <f t="shared" ref="DO73:DO76" si="77">IF(A73="","",IF(DM73&gt;SparingLevel,0,DN73))</f>
        <v>0</v>
      </c>
      <c r="DP73" s="120">
        <v>0</v>
      </c>
      <c r="DQ73" s="121">
        <f t="shared" ref="DQ73:DQ76" si="78">IF(A73="","",IF(ISERROR(DO73*DP73),IF(DO73&lt;&gt;0,"Ask for Quote",0),DO73*DP73))</f>
        <v>0</v>
      </c>
    </row>
    <row r="74" spans="1:123" ht="12.75" customHeight="1" x14ac:dyDescent="0.2">
      <c r="A74" s="94">
        <v>9</v>
      </c>
      <c r="B74" s="97" t="s">
        <v>300</v>
      </c>
      <c r="C74" s="31" t="s">
        <v>438</v>
      </c>
      <c r="D74" s="111" t="s">
        <v>409</v>
      </c>
      <c r="E74" s="140"/>
      <c r="F74" s="73"/>
      <c r="G74" s="73"/>
      <c r="H74" s="73"/>
      <c r="I74" s="73"/>
      <c r="J74" s="73"/>
      <c r="K74" s="73"/>
      <c r="L74" s="73"/>
      <c r="M74" s="73"/>
      <c r="N74" s="73"/>
      <c r="O74" s="73"/>
      <c r="P74" s="73"/>
      <c r="Q74" s="73"/>
      <c r="R74" s="73">
        <v>1</v>
      </c>
      <c r="S74" s="73">
        <v>1</v>
      </c>
      <c r="T74" s="73">
        <v>1</v>
      </c>
      <c r="U74" s="73"/>
      <c r="V74" s="73"/>
      <c r="W74" s="73"/>
      <c r="X74" s="73"/>
      <c r="Y74" s="73"/>
      <c r="Z74" s="73"/>
      <c r="AA74" s="73"/>
      <c r="AB74" s="73"/>
      <c r="AC74" s="73"/>
      <c r="AD74" s="73"/>
      <c r="AE74" s="73"/>
      <c r="AF74" s="73"/>
      <c r="AG74" s="73"/>
      <c r="AH74" s="73"/>
      <c r="AI74" s="73"/>
      <c r="AJ74" s="73"/>
      <c r="AK74" s="73">
        <v>1</v>
      </c>
      <c r="AL74" s="73">
        <v>1</v>
      </c>
      <c r="AM74" s="73"/>
      <c r="AN74" s="73"/>
      <c r="AO74" s="73"/>
      <c r="AP74" s="73"/>
      <c r="AQ74" s="73"/>
      <c r="AR74" s="73"/>
      <c r="AS74" s="73"/>
      <c r="AT74" s="73"/>
      <c r="AU74" s="73"/>
      <c r="AV74" s="73"/>
      <c r="AW74" s="73"/>
      <c r="AX74" s="73"/>
      <c r="AY74" s="73"/>
      <c r="AZ74" s="73"/>
      <c r="BA74" s="73"/>
      <c r="BB74" s="73"/>
      <c r="BC74" s="73"/>
      <c r="BD74" s="73"/>
      <c r="BE74" s="73"/>
      <c r="BF74" s="73"/>
      <c r="BG74" s="73">
        <v>1</v>
      </c>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4"/>
      <c r="DL74" s="68">
        <f t="shared" si="74"/>
        <v>0</v>
      </c>
      <c r="DM74" s="69">
        <f t="shared" si="75"/>
        <v>3</v>
      </c>
      <c r="DN74" s="69">
        <f t="shared" si="76"/>
        <v>0</v>
      </c>
      <c r="DO74" s="70">
        <f t="shared" si="77"/>
        <v>0</v>
      </c>
      <c r="DP74" s="120">
        <v>0</v>
      </c>
      <c r="DQ74" s="121">
        <f t="shared" si="78"/>
        <v>0</v>
      </c>
    </row>
    <row r="75" spans="1:123" ht="12.75" customHeight="1" x14ac:dyDescent="0.2">
      <c r="A75" s="94">
        <v>9</v>
      </c>
      <c r="B75" s="97" t="s">
        <v>301</v>
      </c>
      <c r="C75" s="31" t="s">
        <v>439</v>
      </c>
      <c r="D75" s="111" t="s">
        <v>409</v>
      </c>
      <c r="E75" s="140"/>
      <c r="F75" s="73"/>
      <c r="G75" s="73"/>
      <c r="H75" s="73"/>
      <c r="I75" s="73"/>
      <c r="J75" s="73"/>
      <c r="K75" s="73"/>
      <c r="L75" s="73"/>
      <c r="M75" s="73"/>
      <c r="N75" s="73"/>
      <c r="O75" s="73"/>
      <c r="P75" s="73"/>
      <c r="Q75" s="73"/>
      <c r="R75" s="73"/>
      <c r="S75" s="73"/>
      <c r="T75" s="73"/>
      <c r="U75" s="73">
        <v>1</v>
      </c>
      <c r="V75" s="73"/>
      <c r="W75" s="73"/>
      <c r="X75" s="73"/>
      <c r="Y75" s="73"/>
      <c r="Z75" s="73"/>
      <c r="AA75" s="73"/>
      <c r="AB75" s="73"/>
      <c r="AC75" s="73"/>
      <c r="AD75" s="73"/>
      <c r="AE75" s="73"/>
      <c r="AF75" s="73"/>
      <c r="AG75" s="73"/>
      <c r="AH75" s="73"/>
      <c r="AI75" s="73"/>
      <c r="AJ75" s="73"/>
      <c r="AK75" s="73"/>
      <c r="AL75" s="73"/>
      <c r="AM75" s="73">
        <v>1</v>
      </c>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4"/>
      <c r="DL75" s="68">
        <f t="shared" si="74"/>
        <v>0</v>
      </c>
      <c r="DM75" s="69">
        <f t="shared" si="75"/>
        <v>3</v>
      </c>
      <c r="DN75" s="69">
        <f t="shared" si="76"/>
        <v>0</v>
      </c>
      <c r="DO75" s="70">
        <f t="shared" si="77"/>
        <v>0</v>
      </c>
      <c r="DP75" s="120">
        <v>0</v>
      </c>
      <c r="DQ75" s="121">
        <f t="shared" si="78"/>
        <v>0</v>
      </c>
    </row>
    <row r="76" spans="1:123" ht="12.75" customHeight="1" x14ac:dyDescent="0.2">
      <c r="A76" s="94">
        <v>9</v>
      </c>
      <c r="B76" s="30" t="s">
        <v>307</v>
      </c>
      <c r="C76" s="31" t="s">
        <v>446</v>
      </c>
      <c r="D76" s="111" t="s">
        <v>409</v>
      </c>
      <c r="E76" s="140"/>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v>1</v>
      </c>
      <c r="AO76" s="73">
        <v>1</v>
      </c>
      <c r="AP76" s="73">
        <v>1</v>
      </c>
      <c r="AQ76" s="73">
        <v>1</v>
      </c>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4"/>
      <c r="DL76" s="68">
        <f t="shared" si="74"/>
        <v>0</v>
      </c>
      <c r="DM76" s="69">
        <f t="shared" si="75"/>
        <v>3</v>
      </c>
      <c r="DN76" s="69">
        <f t="shared" si="76"/>
        <v>0</v>
      </c>
      <c r="DO76" s="70">
        <f t="shared" si="77"/>
        <v>0</v>
      </c>
      <c r="DP76" s="120">
        <v>0</v>
      </c>
      <c r="DQ76" s="121">
        <f t="shared" si="78"/>
        <v>0</v>
      </c>
    </row>
    <row r="77" spans="1:123" ht="12.75" customHeight="1" x14ac:dyDescent="0.2">
      <c r="A77" s="94"/>
      <c r="B77" s="148" t="s">
        <v>136</v>
      </c>
      <c r="C77" s="149"/>
      <c r="D77" s="111" t="s">
        <v>409</v>
      </c>
      <c r="E77" s="140"/>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4"/>
      <c r="DL77" s="68" t="str">
        <f t="shared" si="5"/>
        <v/>
      </c>
      <c r="DM77" s="69" t="str">
        <f t="shared" si="6"/>
        <v/>
      </c>
      <c r="DN77" s="69" t="str">
        <f t="shared" si="7"/>
        <v/>
      </c>
      <c r="DO77" s="70" t="str">
        <f t="shared" si="8"/>
        <v/>
      </c>
      <c r="DP77" s="120"/>
      <c r="DQ77" s="121" t="str">
        <f t="shared" si="58"/>
        <v/>
      </c>
    </row>
    <row r="78" spans="1:123" s="32" customFormat="1" ht="12.75" customHeight="1" x14ac:dyDescent="0.2">
      <c r="A78" s="94">
        <v>9</v>
      </c>
      <c r="B78" s="98" t="s">
        <v>102</v>
      </c>
      <c r="C78" s="31" t="s">
        <v>103</v>
      </c>
      <c r="D78" s="111" t="s">
        <v>409</v>
      </c>
      <c r="E78" s="141"/>
      <c r="F78" s="73">
        <v>1</v>
      </c>
      <c r="G78" s="73">
        <v>1</v>
      </c>
      <c r="H78" s="73">
        <v>1</v>
      </c>
      <c r="I78" s="73">
        <v>1</v>
      </c>
      <c r="J78" s="73"/>
      <c r="K78" s="73"/>
      <c r="L78" s="73"/>
      <c r="M78" s="73"/>
      <c r="N78" s="73"/>
      <c r="O78" s="73"/>
      <c r="P78" s="73"/>
      <c r="Q78" s="73"/>
      <c r="R78" s="73"/>
      <c r="S78" s="73"/>
      <c r="T78" s="73"/>
      <c r="U78" s="73"/>
      <c r="V78" s="73">
        <v>1</v>
      </c>
      <c r="W78" s="73">
        <v>1</v>
      </c>
      <c r="X78" s="73">
        <v>1</v>
      </c>
      <c r="Y78" s="73">
        <v>1</v>
      </c>
      <c r="Z78" s="73">
        <v>1</v>
      </c>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109"/>
      <c r="DL78" s="68">
        <f t="shared" si="5"/>
        <v>0</v>
      </c>
      <c r="DM78" s="69">
        <f t="shared" si="6"/>
        <v>3</v>
      </c>
      <c r="DN78" s="69">
        <f t="shared" si="7"/>
        <v>0</v>
      </c>
      <c r="DO78" s="70">
        <f t="shared" si="8"/>
        <v>0</v>
      </c>
      <c r="DP78" s="120">
        <v>0</v>
      </c>
      <c r="DQ78" s="121">
        <f t="shared" si="58"/>
        <v>0</v>
      </c>
      <c r="DS78" s="27"/>
    </row>
    <row r="79" spans="1:123" s="32" customFormat="1" ht="12.75" customHeight="1" x14ac:dyDescent="0.2">
      <c r="A79" s="94">
        <v>9</v>
      </c>
      <c r="B79" s="98" t="s">
        <v>104</v>
      </c>
      <c r="C79" s="31" t="s">
        <v>105</v>
      </c>
      <c r="D79" s="111" t="s">
        <v>409</v>
      </c>
      <c r="E79" s="141"/>
      <c r="F79" s="38"/>
      <c r="G79" s="38"/>
      <c r="H79" s="38"/>
      <c r="I79" s="38"/>
      <c r="J79" s="38">
        <v>1</v>
      </c>
      <c r="K79" s="38">
        <v>1</v>
      </c>
      <c r="L79" s="38"/>
      <c r="M79" s="38"/>
      <c r="N79" s="38"/>
      <c r="O79" s="38"/>
      <c r="P79" s="38"/>
      <c r="Q79" s="38"/>
      <c r="R79" s="38"/>
      <c r="S79" s="38"/>
      <c r="T79" s="38"/>
      <c r="U79" s="38"/>
      <c r="V79" s="73"/>
      <c r="W79" s="73"/>
      <c r="X79" s="73"/>
      <c r="Y79" s="73"/>
      <c r="Z79" s="73"/>
      <c r="AA79" s="73">
        <v>1</v>
      </c>
      <c r="AB79" s="73">
        <v>1</v>
      </c>
      <c r="AC79" s="73"/>
      <c r="AD79" s="73"/>
      <c r="AE79" s="73"/>
      <c r="AF79" s="73"/>
      <c r="AG79" s="38"/>
      <c r="AH79" s="38"/>
      <c r="AI79" s="73"/>
      <c r="AJ79" s="38"/>
      <c r="AK79" s="38"/>
      <c r="AL79" s="73"/>
      <c r="AM79" s="38"/>
      <c r="AN79" s="38"/>
      <c r="AO79" s="73"/>
      <c r="AP79" s="38"/>
      <c r="AQ79" s="38"/>
      <c r="AR79" s="38">
        <v>1</v>
      </c>
      <c r="AS79" s="38">
        <v>1</v>
      </c>
      <c r="AT79" s="38">
        <v>1</v>
      </c>
      <c r="AU79" s="38">
        <v>1</v>
      </c>
      <c r="AV79" s="38">
        <v>1</v>
      </c>
      <c r="AW79" s="38">
        <v>1</v>
      </c>
      <c r="AX79" s="38"/>
      <c r="AY79" s="38"/>
      <c r="AZ79" s="38"/>
      <c r="BA79" s="38"/>
      <c r="BB79" s="73"/>
      <c r="BC79" s="73"/>
      <c r="BD79" s="38"/>
      <c r="BE79" s="38"/>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109"/>
      <c r="DL79" s="68">
        <f t="shared" si="5"/>
        <v>0</v>
      </c>
      <c r="DM79" s="69">
        <f t="shared" si="6"/>
        <v>3</v>
      </c>
      <c r="DN79" s="69">
        <f t="shared" si="7"/>
        <v>0</v>
      </c>
      <c r="DO79" s="70">
        <f t="shared" si="8"/>
        <v>0</v>
      </c>
      <c r="DP79" s="120">
        <v>0</v>
      </c>
      <c r="DQ79" s="121">
        <f t="shared" si="58"/>
        <v>0</v>
      </c>
      <c r="DS79" s="27"/>
    </row>
    <row r="80" spans="1:123" ht="12.75" customHeight="1" x14ac:dyDescent="0.2">
      <c r="A80" s="94">
        <v>9</v>
      </c>
      <c r="B80" s="98" t="s">
        <v>106</v>
      </c>
      <c r="C80" s="31" t="s">
        <v>107</v>
      </c>
      <c r="D80" s="111" t="s">
        <v>409</v>
      </c>
      <c r="E80" s="140"/>
      <c r="F80" s="73"/>
      <c r="G80" s="73"/>
      <c r="H80" s="73"/>
      <c r="I80" s="73"/>
      <c r="J80" s="73"/>
      <c r="K80" s="73"/>
      <c r="L80" s="73">
        <v>1</v>
      </c>
      <c r="M80" s="73"/>
      <c r="N80" s="73"/>
      <c r="O80" s="73"/>
      <c r="P80" s="73"/>
      <c r="Q80" s="73"/>
      <c r="R80" s="73"/>
      <c r="S80" s="73"/>
      <c r="T80" s="73"/>
      <c r="U80" s="73"/>
      <c r="V80" s="73"/>
      <c r="W80" s="73"/>
      <c r="X80" s="73"/>
      <c r="Y80" s="73"/>
      <c r="Z80" s="73"/>
      <c r="AA80" s="73"/>
      <c r="AB80" s="73"/>
      <c r="AC80" s="73">
        <v>1</v>
      </c>
      <c r="AD80" s="73">
        <v>1</v>
      </c>
      <c r="AE80" s="73">
        <v>1</v>
      </c>
      <c r="AF80" s="73"/>
      <c r="AG80" s="73"/>
      <c r="AH80" s="73"/>
      <c r="AI80" s="73"/>
      <c r="AJ80" s="73"/>
      <c r="AK80" s="73"/>
      <c r="AL80" s="73"/>
      <c r="AM80" s="73"/>
      <c r="AN80" s="73"/>
      <c r="AO80" s="73"/>
      <c r="AP80" s="73"/>
      <c r="AQ80" s="73"/>
      <c r="AR80" s="73"/>
      <c r="AS80" s="73"/>
      <c r="AT80" s="73"/>
      <c r="AU80" s="73"/>
      <c r="AV80" s="73"/>
      <c r="AW80" s="73"/>
      <c r="AX80" s="73">
        <v>1</v>
      </c>
      <c r="AY80" s="73">
        <v>1</v>
      </c>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4"/>
      <c r="DL80" s="68">
        <f t="shared" si="5"/>
        <v>0</v>
      </c>
      <c r="DM80" s="69">
        <f t="shared" si="6"/>
        <v>3</v>
      </c>
      <c r="DN80" s="69">
        <f t="shared" si="7"/>
        <v>0</v>
      </c>
      <c r="DO80" s="70">
        <f t="shared" si="8"/>
        <v>0</v>
      </c>
      <c r="DP80" s="120">
        <v>0</v>
      </c>
      <c r="DQ80" s="121">
        <f t="shared" si="58"/>
        <v>0</v>
      </c>
    </row>
    <row r="81" spans="1:121" ht="12.75" customHeight="1" x14ac:dyDescent="0.2">
      <c r="A81" s="94">
        <v>9</v>
      </c>
      <c r="B81" s="33" t="s">
        <v>108</v>
      </c>
      <c r="C81" s="31" t="s">
        <v>109</v>
      </c>
      <c r="D81" s="111" t="s">
        <v>409</v>
      </c>
      <c r="E81" s="140"/>
      <c r="F81" s="73"/>
      <c r="G81" s="73"/>
      <c r="H81" s="73"/>
      <c r="I81" s="73"/>
      <c r="J81" s="73"/>
      <c r="K81" s="73"/>
      <c r="L81" s="73"/>
      <c r="M81" s="73">
        <v>1</v>
      </c>
      <c r="N81" s="73">
        <v>1</v>
      </c>
      <c r="O81" s="73">
        <v>1</v>
      </c>
      <c r="P81" s="73"/>
      <c r="Q81" s="73"/>
      <c r="R81" s="73"/>
      <c r="S81" s="73"/>
      <c r="T81" s="73"/>
      <c r="U81" s="73"/>
      <c r="V81" s="73"/>
      <c r="W81" s="73"/>
      <c r="X81" s="73"/>
      <c r="Y81" s="73"/>
      <c r="Z81" s="73"/>
      <c r="AA81" s="73"/>
      <c r="AB81" s="73"/>
      <c r="AC81" s="73"/>
      <c r="AD81" s="73"/>
      <c r="AE81" s="73"/>
      <c r="AF81" s="73">
        <v>1</v>
      </c>
      <c r="AG81" s="73">
        <v>1</v>
      </c>
      <c r="AH81" s="73">
        <v>1</v>
      </c>
      <c r="AI81" s="73"/>
      <c r="AJ81" s="73"/>
      <c r="AK81" s="73"/>
      <c r="AL81" s="73"/>
      <c r="AM81" s="73"/>
      <c r="AN81" s="73"/>
      <c r="AO81" s="73"/>
      <c r="AP81" s="73"/>
      <c r="AQ81" s="73"/>
      <c r="AR81" s="73"/>
      <c r="AS81" s="73"/>
      <c r="AT81" s="73"/>
      <c r="AU81" s="73"/>
      <c r="AV81" s="73"/>
      <c r="AW81" s="73"/>
      <c r="AX81" s="73"/>
      <c r="AY81" s="73"/>
      <c r="AZ81" s="73">
        <v>1</v>
      </c>
      <c r="BA81" s="73">
        <v>1</v>
      </c>
      <c r="BB81" s="73">
        <v>1</v>
      </c>
      <c r="BC81" s="73">
        <v>1</v>
      </c>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4"/>
      <c r="DL81" s="68">
        <f t="shared" si="5"/>
        <v>0</v>
      </c>
      <c r="DM81" s="69">
        <f t="shared" si="6"/>
        <v>3</v>
      </c>
      <c r="DN81" s="69">
        <f t="shared" si="7"/>
        <v>0</v>
      </c>
      <c r="DO81" s="70">
        <f t="shared" si="8"/>
        <v>0</v>
      </c>
      <c r="DP81" s="120">
        <v>0</v>
      </c>
      <c r="DQ81" s="121">
        <f t="shared" si="58"/>
        <v>0</v>
      </c>
    </row>
    <row r="82" spans="1:121" ht="12.75" customHeight="1" x14ac:dyDescent="0.2">
      <c r="A82" s="94"/>
      <c r="B82" s="148" t="s">
        <v>201</v>
      </c>
      <c r="C82" s="150"/>
      <c r="D82" s="111" t="s">
        <v>409</v>
      </c>
      <c r="E82" s="140"/>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4"/>
      <c r="DL82" s="68" t="str">
        <f t="shared" si="5"/>
        <v/>
      </c>
      <c r="DM82" s="69" t="str">
        <f t="shared" si="6"/>
        <v/>
      </c>
      <c r="DN82" s="69" t="str">
        <f t="shared" si="7"/>
        <v/>
      </c>
      <c r="DO82" s="70" t="str">
        <f t="shared" si="8"/>
        <v/>
      </c>
      <c r="DP82" s="120"/>
      <c r="DQ82" s="121" t="str">
        <f t="shared" si="58"/>
        <v/>
      </c>
    </row>
    <row r="83" spans="1:121" ht="12.75" customHeight="1" x14ac:dyDescent="0.2">
      <c r="A83" s="94">
        <v>9</v>
      </c>
      <c r="B83" s="33" t="s">
        <v>185</v>
      </c>
      <c r="C83" s="31" t="s">
        <v>186</v>
      </c>
      <c r="D83" s="111" t="s">
        <v>409</v>
      </c>
      <c r="E83" s="140"/>
      <c r="F83" s="73">
        <v>1</v>
      </c>
      <c r="G83" s="73">
        <v>1</v>
      </c>
      <c r="H83" s="73">
        <v>1</v>
      </c>
      <c r="I83" s="73">
        <v>1</v>
      </c>
      <c r="J83" s="73"/>
      <c r="K83" s="73"/>
      <c r="L83" s="73"/>
      <c r="M83" s="73"/>
      <c r="N83" s="73"/>
      <c r="O83" s="73"/>
      <c r="P83" s="73"/>
      <c r="Q83" s="73"/>
      <c r="R83" s="73"/>
      <c r="S83" s="73"/>
      <c r="T83" s="73"/>
      <c r="U83" s="73"/>
      <c r="V83" s="73">
        <v>1</v>
      </c>
      <c r="W83" s="73">
        <v>1</v>
      </c>
      <c r="X83" s="73">
        <v>1</v>
      </c>
      <c r="Y83" s="73">
        <v>1</v>
      </c>
      <c r="Z83" s="73">
        <v>1</v>
      </c>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4"/>
      <c r="DL83" s="68">
        <f t="shared" si="5"/>
        <v>0</v>
      </c>
      <c r="DM83" s="69">
        <f t="shared" si="6"/>
        <v>3</v>
      </c>
      <c r="DN83" s="69">
        <f t="shared" si="7"/>
        <v>0</v>
      </c>
      <c r="DO83" s="70">
        <f t="shared" si="8"/>
        <v>0</v>
      </c>
      <c r="DP83" s="120">
        <v>0</v>
      </c>
      <c r="DQ83" s="121">
        <f t="shared" si="58"/>
        <v>0</v>
      </c>
    </row>
    <row r="84" spans="1:121" ht="12.75" customHeight="1" x14ac:dyDescent="0.2">
      <c r="A84" s="94">
        <v>9</v>
      </c>
      <c r="B84" s="33" t="s">
        <v>187</v>
      </c>
      <c r="C84" s="31" t="s">
        <v>188</v>
      </c>
      <c r="D84" s="111" t="s">
        <v>409</v>
      </c>
      <c r="E84" s="140"/>
      <c r="F84" s="73"/>
      <c r="G84" s="73"/>
      <c r="H84" s="73"/>
      <c r="I84" s="73"/>
      <c r="J84" s="73">
        <v>1</v>
      </c>
      <c r="K84" s="73">
        <v>1</v>
      </c>
      <c r="L84" s="73"/>
      <c r="M84" s="73"/>
      <c r="N84" s="73"/>
      <c r="O84" s="73"/>
      <c r="P84" s="73"/>
      <c r="Q84" s="73"/>
      <c r="R84" s="73"/>
      <c r="S84" s="73"/>
      <c r="T84" s="73"/>
      <c r="U84" s="73"/>
      <c r="V84" s="73"/>
      <c r="W84" s="73"/>
      <c r="X84" s="73"/>
      <c r="Y84" s="73"/>
      <c r="Z84" s="73"/>
      <c r="AA84" s="73">
        <v>1</v>
      </c>
      <c r="AB84" s="73">
        <v>1</v>
      </c>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4"/>
      <c r="DL84" s="68">
        <f t="shared" si="5"/>
        <v>0</v>
      </c>
      <c r="DM84" s="69">
        <f t="shared" si="6"/>
        <v>3</v>
      </c>
      <c r="DN84" s="69">
        <f t="shared" si="7"/>
        <v>0</v>
      </c>
      <c r="DO84" s="70">
        <f t="shared" si="8"/>
        <v>0</v>
      </c>
      <c r="DP84" s="120">
        <v>0</v>
      </c>
      <c r="DQ84" s="121">
        <f t="shared" si="58"/>
        <v>0</v>
      </c>
    </row>
    <row r="85" spans="1:121" ht="12.75" customHeight="1" x14ac:dyDescent="0.2">
      <c r="A85" s="94">
        <v>9</v>
      </c>
      <c r="B85" s="98" t="s">
        <v>189</v>
      </c>
      <c r="C85" s="31" t="s">
        <v>190</v>
      </c>
      <c r="D85" s="111" t="s">
        <v>409</v>
      </c>
      <c r="E85" s="140"/>
      <c r="F85" s="73"/>
      <c r="G85" s="73"/>
      <c r="H85" s="73"/>
      <c r="I85" s="73"/>
      <c r="J85" s="73"/>
      <c r="K85" s="73"/>
      <c r="L85" s="73">
        <v>1</v>
      </c>
      <c r="M85" s="73"/>
      <c r="N85" s="73"/>
      <c r="O85" s="73"/>
      <c r="P85" s="73"/>
      <c r="Q85" s="73"/>
      <c r="R85" s="73"/>
      <c r="S85" s="73"/>
      <c r="T85" s="73"/>
      <c r="U85" s="73"/>
      <c r="V85" s="73"/>
      <c r="W85" s="73"/>
      <c r="X85" s="73"/>
      <c r="Y85" s="73"/>
      <c r="Z85" s="73"/>
      <c r="AA85" s="73"/>
      <c r="AB85" s="73"/>
      <c r="AC85" s="73">
        <v>1</v>
      </c>
      <c r="AD85" s="73">
        <v>1</v>
      </c>
      <c r="AE85" s="73">
        <v>1</v>
      </c>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4"/>
      <c r="DL85" s="68">
        <f t="shared" si="5"/>
        <v>0</v>
      </c>
      <c r="DM85" s="69">
        <f t="shared" si="6"/>
        <v>3</v>
      </c>
      <c r="DN85" s="69">
        <f t="shared" si="7"/>
        <v>0</v>
      </c>
      <c r="DO85" s="70">
        <f t="shared" si="8"/>
        <v>0</v>
      </c>
      <c r="DP85" s="120">
        <v>0</v>
      </c>
      <c r="DQ85" s="121">
        <f t="shared" si="58"/>
        <v>0</v>
      </c>
    </row>
    <row r="86" spans="1:121" ht="12.75" customHeight="1" x14ac:dyDescent="0.2">
      <c r="A86" s="94">
        <v>9</v>
      </c>
      <c r="B86" s="33" t="s">
        <v>191</v>
      </c>
      <c r="C86" s="31" t="s">
        <v>192</v>
      </c>
      <c r="D86" s="111" t="s">
        <v>409</v>
      </c>
      <c r="E86" s="140"/>
      <c r="F86" s="73"/>
      <c r="G86" s="73"/>
      <c r="H86" s="73"/>
      <c r="I86" s="73"/>
      <c r="J86" s="73"/>
      <c r="K86" s="73"/>
      <c r="L86" s="73"/>
      <c r="M86" s="73">
        <v>1</v>
      </c>
      <c r="N86" s="73">
        <v>1</v>
      </c>
      <c r="O86" s="73">
        <v>1</v>
      </c>
      <c r="P86" s="73"/>
      <c r="Q86" s="73"/>
      <c r="R86" s="73"/>
      <c r="S86" s="73"/>
      <c r="T86" s="73"/>
      <c r="U86" s="73"/>
      <c r="V86" s="73"/>
      <c r="W86" s="73"/>
      <c r="X86" s="73"/>
      <c r="Y86" s="73"/>
      <c r="Z86" s="73"/>
      <c r="AA86" s="73"/>
      <c r="AB86" s="73"/>
      <c r="AC86" s="73"/>
      <c r="AD86" s="73"/>
      <c r="AE86" s="73"/>
      <c r="AF86" s="73">
        <v>1</v>
      </c>
      <c r="AG86" s="73">
        <v>1</v>
      </c>
      <c r="AH86" s="73">
        <v>1</v>
      </c>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4"/>
      <c r="DL86" s="68">
        <f t="shared" si="5"/>
        <v>0</v>
      </c>
      <c r="DM86" s="69">
        <f t="shared" si="6"/>
        <v>3</v>
      </c>
      <c r="DN86" s="69">
        <f t="shared" si="7"/>
        <v>0</v>
      </c>
      <c r="DO86" s="70">
        <f t="shared" si="8"/>
        <v>0</v>
      </c>
      <c r="DP86" s="120">
        <v>0</v>
      </c>
      <c r="DQ86" s="121">
        <f t="shared" si="58"/>
        <v>0</v>
      </c>
    </row>
    <row r="87" spans="1:121" ht="12.75" customHeight="1" x14ac:dyDescent="0.2">
      <c r="A87" s="94">
        <v>9</v>
      </c>
      <c r="B87" s="33" t="s">
        <v>193</v>
      </c>
      <c r="C87" s="31" t="s">
        <v>194</v>
      </c>
      <c r="D87" s="111" t="s">
        <v>409</v>
      </c>
      <c r="E87" s="140"/>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v>1</v>
      </c>
      <c r="AS87" s="73">
        <v>1</v>
      </c>
      <c r="AT87" s="73">
        <v>1</v>
      </c>
      <c r="AU87" s="73">
        <v>1</v>
      </c>
      <c r="AV87" s="73">
        <v>1</v>
      </c>
      <c r="AW87" s="73">
        <v>1</v>
      </c>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4"/>
      <c r="DL87" s="68">
        <f t="shared" ref="DL87:DL90" si="79">IF(A87="","",IF(AND(ISERROR(SEARCH("U",E87))=FALSE,CoatedBoards=TRUE),0,IF(AND(ISERROR(SEARCH("C",E87))=FALSE,CoatedBoards=FALSE),0,SUMPRODUCT($E$6:$DK$6,E87:DK87))))</f>
        <v>0</v>
      </c>
      <c r="DM87" s="69">
        <f t="shared" ref="DM87:DM90" si="80">IF(A87="","",VLOOKUP(A87,TheMatrix,5,FALSE))</f>
        <v>3</v>
      </c>
      <c r="DN87" s="69">
        <f t="shared" ref="DN87:DN90" si="81">IF(A87="","",IF(DL87&gt;0,MAX(CEILING(DL87/VLOOKUP(A87,TheMatrix,3,FALSE),1)*VLOOKUP(A87,TheMatrix,2,FALSE),VLOOKUP(A87,TheMatrix,4,FALSE)),0))</f>
        <v>0</v>
      </c>
      <c r="DO87" s="70">
        <f t="shared" ref="DO87:DO90" si="82">IF(A87="","",IF(DM87&gt;SparingLevel,0,DN87))</f>
        <v>0</v>
      </c>
      <c r="DP87" s="120">
        <v>0</v>
      </c>
      <c r="DQ87" s="121">
        <f t="shared" ref="DQ87:DQ90" si="83">IF(A87="","",IF(ISERROR(DO87*DP87),IF(DO87&lt;&gt;0,"Ask for Quote",0),DO87*DP87))</f>
        <v>0</v>
      </c>
    </row>
    <row r="88" spans="1:121" ht="12.75" customHeight="1" x14ac:dyDescent="0.2">
      <c r="A88" s="94">
        <v>9</v>
      </c>
      <c r="B88" s="98" t="s">
        <v>195</v>
      </c>
      <c r="C88" s="31" t="s">
        <v>196</v>
      </c>
      <c r="D88" s="111" t="s">
        <v>409</v>
      </c>
      <c r="E88" s="140"/>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v>1</v>
      </c>
      <c r="AY88" s="73">
        <v>1</v>
      </c>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4"/>
      <c r="DL88" s="68">
        <f t="shared" si="79"/>
        <v>0</v>
      </c>
      <c r="DM88" s="69">
        <f t="shared" si="80"/>
        <v>3</v>
      </c>
      <c r="DN88" s="69">
        <f t="shared" si="81"/>
        <v>0</v>
      </c>
      <c r="DO88" s="70">
        <f t="shared" si="82"/>
        <v>0</v>
      </c>
      <c r="DP88" s="120">
        <v>0</v>
      </c>
      <c r="DQ88" s="121">
        <f t="shared" si="83"/>
        <v>0</v>
      </c>
    </row>
    <row r="89" spans="1:121" ht="12.75" customHeight="1" x14ac:dyDescent="0.2">
      <c r="A89" s="94">
        <v>9</v>
      </c>
      <c r="B89" s="33" t="s">
        <v>197</v>
      </c>
      <c r="C89" s="31" t="s">
        <v>198</v>
      </c>
      <c r="D89" s="111" t="s">
        <v>409</v>
      </c>
      <c r="E89" s="140"/>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v>1</v>
      </c>
      <c r="BA89" s="73">
        <v>1</v>
      </c>
      <c r="BB89" s="73">
        <v>1</v>
      </c>
      <c r="BC89" s="73">
        <v>1</v>
      </c>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4"/>
      <c r="DL89" s="68">
        <f t="shared" si="79"/>
        <v>0</v>
      </c>
      <c r="DM89" s="69">
        <f t="shared" si="80"/>
        <v>3</v>
      </c>
      <c r="DN89" s="69">
        <f t="shared" si="81"/>
        <v>0</v>
      </c>
      <c r="DO89" s="70">
        <f t="shared" si="82"/>
        <v>0</v>
      </c>
      <c r="DP89" s="120">
        <v>0</v>
      </c>
      <c r="DQ89" s="121">
        <f t="shared" si="83"/>
        <v>0</v>
      </c>
    </row>
    <row r="90" spans="1:121" ht="12.75" customHeight="1" x14ac:dyDescent="0.2">
      <c r="A90" s="94">
        <v>9</v>
      </c>
      <c r="B90" s="33" t="s">
        <v>309</v>
      </c>
      <c r="C90" s="31" t="s">
        <v>310</v>
      </c>
      <c r="D90" s="111" t="s">
        <v>409</v>
      </c>
      <c r="E90" s="140"/>
      <c r="F90" s="73"/>
      <c r="G90" s="73"/>
      <c r="H90" s="73"/>
      <c r="I90" s="73"/>
      <c r="J90" s="73"/>
      <c r="K90" s="73"/>
      <c r="L90" s="73"/>
      <c r="M90" s="73"/>
      <c r="N90" s="73"/>
      <c r="O90" s="73"/>
      <c r="P90" s="73">
        <v>1</v>
      </c>
      <c r="Q90" s="73">
        <v>1</v>
      </c>
      <c r="R90" s="73"/>
      <c r="S90" s="73"/>
      <c r="T90" s="73"/>
      <c r="U90" s="73"/>
      <c r="V90" s="73"/>
      <c r="W90" s="73"/>
      <c r="X90" s="73"/>
      <c r="Y90" s="73"/>
      <c r="Z90" s="73"/>
      <c r="AA90" s="73"/>
      <c r="AB90" s="73"/>
      <c r="AC90" s="73"/>
      <c r="AD90" s="73"/>
      <c r="AE90" s="73"/>
      <c r="AF90" s="73"/>
      <c r="AG90" s="73"/>
      <c r="AH90" s="73"/>
      <c r="AI90" s="73">
        <v>1</v>
      </c>
      <c r="AJ90" s="73"/>
      <c r="AK90" s="73"/>
      <c r="AL90" s="73"/>
      <c r="AM90" s="73"/>
      <c r="AN90" s="73"/>
      <c r="AO90" s="73"/>
      <c r="AP90" s="73"/>
      <c r="AQ90" s="73"/>
      <c r="AR90" s="73"/>
      <c r="AS90" s="73"/>
      <c r="AT90" s="73"/>
      <c r="AU90" s="73"/>
      <c r="AV90" s="73"/>
      <c r="AW90" s="73"/>
      <c r="AX90" s="73"/>
      <c r="AY90" s="73"/>
      <c r="AZ90" s="73"/>
      <c r="BA90" s="73"/>
      <c r="BB90" s="73"/>
      <c r="BC90" s="73"/>
      <c r="BD90" s="73">
        <v>1</v>
      </c>
      <c r="BE90" s="73">
        <v>1</v>
      </c>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4"/>
      <c r="DL90" s="68">
        <f t="shared" si="79"/>
        <v>0</v>
      </c>
      <c r="DM90" s="69">
        <f t="shared" si="80"/>
        <v>3</v>
      </c>
      <c r="DN90" s="69">
        <f t="shared" si="81"/>
        <v>0</v>
      </c>
      <c r="DO90" s="70">
        <f t="shared" si="82"/>
        <v>0</v>
      </c>
      <c r="DP90" s="120">
        <v>0</v>
      </c>
      <c r="DQ90" s="121">
        <f t="shared" si="83"/>
        <v>0</v>
      </c>
    </row>
    <row r="91" spans="1:121" ht="12.75" customHeight="1" x14ac:dyDescent="0.2">
      <c r="A91" s="94">
        <v>9</v>
      </c>
      <c r="B91" s="33" t="s">
        <v>311</v>
      </c>
      <c r="C91" s="31" t="s">
        <v>312</v>
      </c>
      <c r="D91" s="111" t="s">
        <v>409</v>
      </c>
      <c r="E91" s="140"/>
      <c r="F91" s="73"/>
      <c r="G91" s="73"/>
      <c r="H91" s="73"/>
      <c r="I91" s="73"/>
      <c r="J91" s="73"/>
      <c r="K91" s="73"/>
      <c r="L91" s="73"/>
      <c r="M91" s="73"/>
      <c r="N91" s="73"/>
      <c r="O91" s="73"/>
      <c r="P91" s="73"/>
      <c r="Q91" s="73"/>
      <c r="R91" s="73">
        <v>1</v>
      </c>
      <c r="S91" s="73">
        <v>1</v>
      </c>
      <c r="T91" s="73"/>
      <c r="U91" s="73"/>
      <c r="V91" s="73"/>
      <c r="W91" s="73"/>
      <c r="X91" s="73"/>
      <c r="Y91" s="73"/>
      <c r="Z91" s="73"/>
      <c r="AA91" s="73"/>
      <c r="AB91" s="73"/>
      <c r="AC91" s="73"/>
      <c r="AD91" s="73"/>
      <c r="AE91" s="73"/>
      <c r="AF91" s="73"/>
      <c r="AG91" s="73"/>
      <c r="AH91" s="73"/>
      <c r="AI91" s="73"/>
      <c r="AJ91" s="73">
        <v>1</v>
      </c>
      <c r="AK91" s="73">
        <v>1</v>
      </c>
      <c r="AL91" s="73">
        <v>1</v>
      </c>
      <c r="AM91" s="73"/>
      <c r="AN91" s="73"/>
      <c r="AO91" s="73"/>
      <c r="AP91" s="73"/>
      <c r="AQ91" s="73"/>
      <c r="AR91" s="73"/>
      <c r="AS91" s="73"/>
      <c r="AT91" s="73"/>
      <c r="AU91" s="73"/>
      <c r="AV91" s="73"/>
      <c r="AW91" s="73"/>
      <c r="AX91" s="73"/>
      <c r="AY91" s="73"/>
      <c r="AZ91" s="73"/>
      <c r="BA91" s="73"/>
      <c r="BB91" s="73"/>
      <c r="BC91" s="73"/>
      <c r="BD91" s="73"/>
      <c r="BE91" s="73"/>
      <c r="BF91" s="73">
        <v>1</v>
      </c>
      <c r="BG91" s="73">
        <v>1</v>
      </c>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4"/>
      <c r="DL91" s="68">
        <f t="shared" ref="DL91:DL98" si="84">IF(A91="","",IF(AND(ISERROR(SEARCH("U",E91))=FALSE,CoatedBoards=TRUE),0,IF(AND(ISERROR(SEARCH("C",E91))=FALSE,CoatedBoards=FALSE),0,SUMPRODUCT($E$6:$DK$6,E91:DK91))))</f>
        <v>0</v>
      </c>
      <c r="DM91" s="69">
        <f t="shared" ref="DM91:DM98" si="85">IF(A91="","",VLOOKUP(A91,TheMatrix,5,FALSE))</f>
        <v>3</v>
      </c>
      <c r="DN91" s="69">
        <f t="shared" ref="DN91:DN98" si="86">IF(A91="","",IF(DL91&gt;0,MAX(CEILING(DL91/VLOOKUP(A91,TheMatrix,3,FALSE),1)*VLOOKUP(A91,TheMatrix,2,FALSE),VLOOKUP(A91,TheMatrix,4,FALSE)),0))</f>
        <v>0</v>
      </c>
      <c r="DO91" s="70">
        <f t="shared" ref="DO91:DO98" si="87">IF(A91="","",IF(DM91&gt;SparingLevel,0,DN91))</f>
        <v>0</v>
      </c>
      <c r="DP91" s="120">
        <v>0</v>
      </c>
      <c r="DQ91" s="121">
        <f t="shared" ref="DQ91:DQ98" si="88">IF(A91="","",IF(ISERROR(DO91*DP91),IF(DO91&lt;&gt;0,"Ask for Quote",0),DO91*DP91))</f>
        <v>0</v>
      </c>
    </row>
    <row r="92" spans="1:121" ht="12.75" customHeight="1" x14ac:dyDescent="0.2">
      <c r="A92" s="94">
        <v>9</v>
      </c>
      <c r="B92" s="98" t="s">
        <v>313</v>
      </c>
      <c r="C92" s="31" t="s">
        <v>314</v>
      </c>
      <c r="D92" s="111" t="s">
        <v>409</v>
      </c>
      <c r="E92" s="140"/>
      <c r="F92" s="73"/>
      <c r="G92" s="73"/>
      <c r="H92" s="73"/>
      <c r="I92" s="73"/>
      <c r="J92" s="73"/>
      <c r="K92" s="73"/>
      <c r="L92" s="73"/>
      <c r="M92" s="73"/>
      <c r="N92" s="73"/>
      <c r="O92" s="73"/>
      <c r="P92" s="73"/>
      <c r="Q92" s="73"/>
      <c r="R92" s="73"/>
      <c r="S92" s="73"/>
      <c r="T92" s="73">
        <v>1</v>
      </c>
      <c r="U92" s="73">
        <v>1</v>
      </c>
      <c r="V92" s="73"/>
      <c r="W92" s="73"/>
      <c r="X92" s="73"/>
      <c r="Y92" s="73"/>
      <c r="Z92" s="73"/>
      <c r="AA92" s="73"/>
      <c r="AB92" s="73"/>
      <c r="AC92" s="73"/>
      <c r="AD92" s="73"/>
      <c r="AE92" s="73"/>
      <c r="AF92" s="73"/>
      <c r="AG92" s="73"/>
      <c r="AH92" s="73"/>
      <c r="AI92" s="73"/>
      <c r="AJ92" s="73"/>
      <c r="AK92" s="73"/>
      <c r="AL92" s="73"/>
      <c r="AM92" s="73">
        <v>1</v>
      </c>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4"/>
      <c r="DL92" s="68">
        <f t="shared" si="84"/>
        <v>0</v>
      </c>
      <c r="DM92" s="69">
        <f t="shared" si="85"/>
        <v>3</v>
      </c>
      <c r="DN92" s="69">
        <f t="shared" si="86"/>
        <v>0</v>
      </c>
      <c r="DO92" s="70">
        <f t="shared" si="87"/>
        <v>0</v>
      </c>
      <c r="DP92" s="120">
        <v>0</v>
      </c>
      <c r="DQ92" s="121">
        <f t="shared" si="88"/>
        <v>0</v>
      </c>
    </row>
    <row r="93" spans="1:121" ht="12.75" customHeight="1" x14ac:dyDescent="0.2">
      <c r="A93" s="94">
        <v>9</v>
      </c>
      <c r="B93" s="33" t="s">
        <v>315</v>
      </c>
      <c r="C93" s="31" t="s">
        <v>316</v>
      </c>
      <c r="D93" s="111" t="s">
        <v>409</v>
      </c>
      <c r="E93" s="140"/>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v>1</v>
      </c>
      <c r="AO93" s="73">
        <v>1</v>
      </c>
      <c r="AP93" s="73">
        <v>1</v>
      </c>
      <c r="AQ93" s="73">
        <v>1</v>
      </c>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4"/>
      <c r="DL93" s="68">
        <f t="shared" si="84"/>
        <v>0</v>
      </c>
      <c r="DM93" s="69">
        <f t="shared" si="85"/>
        <v>3</v>
      </c>
      <c r="DN93" s="69">
        <f t="shared" si="86"/>
        <v>0</v>
      </c>
      <c r="DO93" s="70">
        <f t="shared" si="87"/>
        <v>0</v>
      </c>
      <c r="DP93" s="120">
        <v>0</v>
      </c>
      <c r="DQ93" s="121">
        <f t="shared" si="88"/>
        <v>0</v>
      </c>
    </row>
    <row r="94" spans="1:121" ht="12.75" customHeight="1" x14ac:dyDescent="0.2">
      <c r="A94" s="94"/>
      <c r="B94" s="151" t="s">
        <v>317</v>
      </c>
      <c r="C94" s="152"/>
      <c r="D94" s="111" t="s">
        <v>409</v>
      </c>
      <c r="E94" s="140"/>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4"/>
      <c r="DL94" s="68" t="str">
        <f t="shared" si="84"/>
        <v/>
      </c>
      <c r="DM94" s="69" t="str">
        <f t="shared" si="85"/>
        <v/>
      </c>
      <c r="DN94" s="69" t="str">
        <f t="shared" si="86"/>
        <v/>
      </c>
      <c r="DO94" s="70" t="str">
        <f t="shared" si="87"/>
        <v/>
      </c>
      <c r="DP94" s="120"/>
      <c r="DQ94" s="121" t="str">
        <f t="shared" si="88"/>
        <v/>
      </c>
    </row>
    <row r="95" spans="1:121" ht="12.75" customHeight="1" x14ac:dyDescent="0.2">
      <c r="A95" s="94">
        <v>9</v>
      </c>
      <c r="B95" s="117" t="s">
        <v>318</v>
      </c>
      <c r="C95" s="116" t="s">
        <v>319</v>
      </c>
      <c r="D95" s="111" t="s">
        <v>409</v>
      </c>
      <c r="E95" s="140"/>
      <c r="F95" s="73">
        <v>6</v>
      </c>
      <c r="G95" s="73">
        <v>6</v>
      </c>
      <c r="H95" s="73">
        <v>6</v>
      </c>
      <c r="I95" s="73">
        <v>6</v>
      </c>
      <c r="J95" s="73">
        <v>6</v>
      </c>
      <c r="K95" s="73">
        <v>6</v>
      </c>
      <c r="L95" s="73">
        <v>6</v>
      </c>
      <c r="M95" s="73">
        <v>6</v>
      </c>
      <c r="N95" s="73">
        <v>6</v>
      </c>
      <c r="O95" s="73">
        <v>6</v>
      </c>
      <c r="P95" s="73"/>
      <c r="Q95" s="73"/>
      <c r="R95" s="73"/>
      <c r="S95" s="73"/>
      <c r="T95" s="73"/>
      <c r="U95" s="73"/>
      <c r="V95" s="73">
        <v>6</v>
      </c>
      <c r="W95" s="73">
        <v>6</v>
      </c>
      <c r="X95" s="73">
        <v>6</v>
      </c>
      <c r="Y95" s="73">
        <v>6</v>
      </c>
      <c r="Z95" s="73">
        <v>6</v>
      </c>
      <c r="AA95" s="73">
        <v>6</v>
      </c>
      <c r="AB95" s="73">
        <v>6</v>
      </c>
      <c r="AC95" s="73">
        <v>6</v>
      </c>
      <c r="AD95" s="73">
        <v>6</v>
      </c>
      <c r="AE95" s="73">
        <v>6</v>
      </c>
      <c r="AF95" s="73">
        <v>6</v>
      </c>
      <c r="AG95" s="73">
        <v>6</v>
      </c>
      <c r="AH95" s="73">
        <v>6</v>
      </c>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4"/>
      <c r="DL95" s="68">
        <f t="shared" si="84"/>
        <v>0</v>
      </c>
      <c r="DM95" s="69">
        <f t="shared" si="85"/>
        <v>3</v>
      </c>
      <c r="DN95" s="69">
        <f t="shared" si="86"/>
        <v>0</v>
      </c>
      <c r="DO95" s="70">
        <f t="shared" si="87"/>
        <v>0</v>
      </c>
      <c r="DP95" s="120">
        <v>0</v>
      </c>
      <c r="DQ95" s="121">
        <f t="shared" si="88"/>
        <v>0</v>
      </c>
    </row>
    <row r="96" spans="1:121" ht="12.75" customHeight="1" x14ac:dyDescent="0.2">
      <c r="A96" s="94">
        <v>9</v>
      </c>
      <c r="B96" s="117" t="s">
        <v>320</v>
      </c>
      <c r="C96" s="116" t="s">
        <v>321</v>
      </c>
      <c r="D96" s="111" t="s">
        <v>409</v>
      </c>
      <c r="E96" s="140"/>
      <c r="F96" s="73"/>
      <c r="G96" s="73"/>
      <c r="H96" s="73"/>
      <c r="I96" s="73"/>
      <c r="J96" s="73"/>
      <c r="K96" s="73"/>
      <c r="L96" s="73"/>
      <c r="M96" s="73"/>
      <c r="N96" s="73"/>
      <c r="O96" s="73"/>
      <c r="P96" s="73">
        <v>1</v>
      </c>
      <c r="Q96" s="73">
        <v>1</v>
      </c>
      <c r="R96" s="73">
        <v>1</v>
      </c>
      <c r="S96" s="73">
        <v>1</v>
      </c>
      <c r="T96" s="73"/>
      <c r="U96" s="73"/>
      <c r="V96" s="73"/>
      <c r="W96" s="73"/>
      <c r="X96" s="73"/>
      <c r="Y96" s="73"/>
      <c r="Z96" s="73"/>
      <c r="AA96" s="73"/>
      <c r="AB96" s="73"/>
      <c r="AC96" s="73"/>
      <c r="AD96" s="73"/>
      <c r="AE96" s="73"/>
      <c r="AF96" s="73"/>
      <c r="AG96" s="73"/>
      <c r="AH96" s="73"/>
      <c r="AI96" s="73">
        <v>1</v>
      </c>
      <c r="AJ96" s="73">
        <v>1</v>
      </c>
      <c r="AK96" s="73">
        <v>1</v>
      </c>
      <c r="AL96" s="73">
        <v>1</v>
      </c>
      <c r="AM96" s="73"/>
      <c r="AN96" s="73"/>
      <c r="AO96" s="73"/>
      <c r="AP96" s="73"/>
      <c r="AQ96" s="73"/>
      <c r="AR96" s="73"/>
      <c r="AS96" s="73"/>
      <c r="AT96" s="73"/>
      <c r="AU96" s="73"/>
      <c r="AV96" s="73"/>
      <c r="AW96" s="73"/>
      <c r="AX96" s="73"/>
      <c r="AY96" s="73"/>
      <c r="AZ96" s="73"/>
      <c r="BA96" s="73"/>
      <c r="BB96" s="73"/>
      <c r="BC96" s="73"/>
      <c r="BD96" s="73">
        <v>1</v>
      </c>
      <c r="BE96" s="73">
        <v>1</v>
      </c>
      <c r="BF96" s="73">
        <v>1</v>
      </c>
      <c r="BG96" s="73">
        <v>1</v>
      </c>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4"/>
      <c r="DL96" s="68">
        <f t="shared" si="84"/>
        <v>0</v>
      </c>
      <c r="DM96" s="69">
        <f t="shared" si="85"/>
        <v>3</v>
      </c>
      <c r="DN96" s="69">
        <f t="shared" si="86"/>
        <v>0</v>
      </c>
      <c r="DO96" s="70">
        <f t="shared" si="87"/>
        <v>0</v>
      </c>
      <c r="DP96" s="120">
        <v>0</v>
      </c>
      <c r="DQ96" s="121">
        <f t="shared" si="88"/>
        <v>0</v>
      </c>
    </row>
    <row r="97" spans="1:123" ht="12.75" customHeight="1" x14ac:dyDescent="0.2">
      <c r="A97" s="94">
        <v>9</v>
      </c>
      <c r="B97" s="117" t="s">
        <v>322</v>
      </c>
      <c r="C97" s="116" t="s">
        <v>323</v>
      </c>
      <c r="D97" s="111" t="s">
        <v>409</v>
      </c>
      <c r="E97" s="140"/>
      <c r="F97" s="73"/>
      <c r="G97" s="73"/>
      <c r="H97" s="73"/>
      <c r="I97" s="73"/>
      <c r="J97" s="73"/>
      <c r="K97" s="73"/>
      <c r="L97" s="73"/>
      <c r="M97" s="73"/>
      <c r="N97" s="73"/>
      <c r="O97" s="73"/>
      <c r="P97" s="73"/>
      <c r="Q97" s="73"/>
      <c r="R97" s="73"/>
      <c r="S97" s="73"/>
      <c r="T97" s="73">
        <v>1</v>
      </c>
      <c r="U97" s="73">
        <v>1</v>
      </c>
      <c r="V97" s="73"/>
      <c r="W97" s="73"/>
      <c r="X97" s="73"/>
      <c r="Y97" s="73"/>
      <c r="Z97" s="73"/>
      <c r="AA97" s="73"/>
      <c r="AB97" s="73"/>
      <c r="AC97" s="73"/>
      <c r="AD97" s="73"/>
      <c r="AE97" s="73"/>
      <c r="AF97" s="73"/>
      <c r="AG97" s="73"/>
      <c r="AH97" s="73"/>
      <c r="AI97" s="73"/>
      <c r="AJ97" s="73"/>
      <c r="AK97" s="73"/>
      <c r="AL97" s="73"/>
      <c r="AM97" s="73">
        <v>1</v>
      </c>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4"/>
      <c r="DL97" s="68">
        <f t="shared" si="84"/>
        <v>0</v>
      </c>
      <c r="DM97" s="69">
        <f t="shared" si="85"/>
        <v>3</v>
      </c>
      <c r="DN97" s="69">
        <f t="shared" si="86"/>
        <v>0</v>
      </c>
      <c r="DO97" s="70">
        <f t="shared" si="87"/>
        <v>0</v>
      </c>
      <c r="DP97" s="120">
        <v>0</v>
      </c>
      <c r="DQ97" s="121">
        <f t="shared" si="88"/>
        <v>0</v>
      </c>
    </row>
    <row r="98" spans="1:123" ht="12.75" customHeight="1" x14ac:dyDescent="0.2">
      <c r="A98" s="94">
        <v>9</v>
      </c>
      <c r="B98" s="117" t="s">
        <v>324</v>
      </c>
      <c r="C98" s="116" t="s">
        <v>325</v>
      </c>
      <c r="D98" s="111" t="s">
        <v>409</v>
      </c>
      <c r="E98" s="140"/>
      <c r="F98" s="73"/>
      <c r="G98" s="73"/>
      <c r="H98" s="73"/>
      <c r="I98" s="73"/>
      <c r="J98" s="73"/>
      <c r="K98" s="73"/>
      <c r="L98" s="73"/>
      <c r="M98" s="73"/>
      <c r="N98" s="73"/>
      <c r="O98" s="73"/>
      <c r="P98" s="73"/>
      <c r="Q98" s="73"/>
      <c r="R98" s="73"/>
      <c r="S98" s="73"/>
      <c r="T98" s="73">
        <v>1</v>
      </c>
      <c r="U98" s="73">
        <v>1</v>
      </c>
      <c r="V98" s="73"/>
      <c r="W98" s="73"/>
      <c r="X98" s="73"/>
      <c r="Y98" s="73"/>
      <c r="Z98" s="73"/>
      <c r="AA98" s="73"/>
      <c r="AB98" s="73"/>
      <c r="AC98" s="73"/>
      <c r="AD98" s="73"/>
      <c r="AE98" s="73"/>
      <c r="AF98" s="73"/>
      <c r="AG98" s="73"/>
      <c r="AH98" s="73"/>
      <c r="AI98" s="73"/>
      <c r="AJ98" s="73"/>
      <c r="AK98" s="73"/>
      <c r="AL98" s="73"/>
      <c r="AM98" s="73">
        <v>1</v>
      </c>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4"/>
      <c r="DL98" s="68">
        <f t="shared" si="84"/>
        <v>0</v>
      </c>
      <c r="DM98" s="69">
        <f t="shared" si="85"/>
        <v>3</v>
      </c>
      <c r="DN98" s="69">
        <f t="shared" si="86"/>
        <v>0</v>
      </c>
      <c r="DO98" s="70">
        <f t="shared" si="87"/>
        <v>0</v>
      </c>
      <c r="DP98" s="120">
        <v>0</v>
      </c>
      <c r="DQ98" s="121">
        <f t="shared" si="88"/>
        <v>0</v>
      </c>
    </row>
    <row r="99" spans="1:123" ht="12.75" customHeight="1" x14ac:dyDescent="0.2">
      <c r="A99" s="94">
        <v>9</v>
      </c>
      <c r="B99" s="117" t="s">
        <v>326</v>
      </c>
      <c r="C99" s="116" t="s">
        <v>327</v>
      </c>
      <c r="D99" s="111" t="s">
        <v>409</v>
      </c>
      <c r="E99" s="140"/>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v>1</v>
      </c>
      <c r="AO99" s="73">
        <v>1</v>
      </c>
      <c r="AP99" s="73">
        <v>1</v>
      </c>
      <c r="AQ99" s="73">
        <v>1</v>
      </c>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4"/>
      <c r="DL99" s="68">
        <f t="shared" ref="DL99:DL104" si="89">IF(A99="","",IF(AND(ISERROR(SEARCH("U",E99))=FALSE,CoatedBoards=TRUE),0,IF(AND(ISERROR(SEARCH("C",E99))=FALSE,CoatedBoards=FALSE),0,SUMPRODUCT($E$6:$DK$6,E99:DK99))))</f>
        <v>0</v>
      </c>
      <c r="DM99" s="69">
        <f t="shared" ref="DM99:DM104" si="90">IF(A99="","",VLOOKUP(A99,TheMatrix,5,FALSE))</f>
        <v>3</v>
      </c>
      <c r="DN99" s="69">
        <f t="shared" ref="DN99:DN104" si="91">IF(A99="","",IF(DL99&gt;0,MAX(CEILING(DL99/VLOOKUP(A99,TheMatrix,3,FALSE),1)*VLOOKUP(A99,TheMatrix,2,FALSE),VLOOKUP(A99,TheMatrix,4,FALSE)),0))</f>
        <v>0</v>
      </c>
      <c r="DO99" s="70">
        <f t="shared" ref="DO99:DO104" si="92">IF(A99="","",IF(DM99&gt;SparingLevel,0,DN99))</f>
        <v>0</v>
      </c>
      <c r="DP99" s="120">
        <v>0</v>
      </c>
      <c r="DQ99" s="121">
        <f t="shared" ref="DQ99:DQ104" si="93">IF(A99="","",IF(ISERROR(DO99*DP99),IF(DO99&lt;&gt;0,"Ask for Quote",0),DO99*DP99))</f>
        <v>0</v>
      </c>
    </row>
    <row r="100" spans="1:123" ht="12.75" customHeight="1" x14ac:dyDescent="0.2">
      <c r="A100" s="94">
        <v>9</v>
      </c>
      <c r="B100" s="117" t="s">
        <v>328</v>
      </c>
      <c r="C100" s="116" t="s">
        <v>329</v>
      </c>
      <c r="D100" s="111" t="s">
        <v>409</v>
      </c>
      <c r="E100" s="140"/>
      <c r="F100" s="73"/>
      <c r="G100" s="73"/>
      <c r="H100" s="73"/>
      <c r="I100" s="73"/>
      <c r="J100" s="73"/>
      <c r="K100" s="73"/>
      <c r="L100" s="73"/>
      <c r="M100" s="73"/>
      <c r="N100" s="73"/>
      <c r="O100" s="73"/>
      <c r="P100" s="73"/>
      <c r="Q100" s="73">
        <v>1</v>
      </c>
      <c r="R100" s="73">
        <v>1</v>
      </c>
      <c r="S100" s="73"/>
      <c r="T100" s="73"/>
      <c r="U100" s="73"/>
      <c r="V100" s="73"/>
      <c r="W100" s="73"/>
      <c r="X100" s="73"/>
      <c r="Y100" s="73"/>
      <c r="Z100" s="73"/>
      <c r="AA100" s="73"/>
      <c r="AB100" s="73"/>
      <c r="AC100" s="73"/>
      <c r="AD100" s="73"/>
      <c r="AE100" s="73"/>
      <c r="AF100" s="73"/>
      <c r="AG100" s="73"/>
      <c r="AH100" s="73"/>
      <c r="AI100" s="73"/>
      <c r="AJ100" s="73">
        <v>1</v>
      </c>
      <c r="AK100" s="73">
        <v>1</v>
      </c>
      <c r="AL100" s="73"/>
      <c r="AM100" s="73"/>
      <c r="AN100" s="73"/>
      <c r="AO100" s="73"/>
      <c r="AP100" s="73"/>
      <c r="AQ100" s="73"/>
      <c r="AR100" s="73"/>
      <c r="AS100" s="73"/>
      <c r="AT100" s="73"/>
      <c r="AU100" s="73"/>
      <c r="AV100" s="73"/>
      <c r="AW100" s="73"/>
      <c r="AX100" s="73"/>
      <c r="AY100" s="73"/>
      <c r="AZ100" s="73"/>
      <c r="BA100" s="73"/>
      <c r="BB100" s="73"/>
      <c r="BC100" s="73"/>
      <c r="BD100" s="73"/>
      <c r="BE100" s="73"/>
      <c r="BF100" s="73">
        <v>1</v>
      </c>
      <c r="BG100" s="73">
        <v>1</v>
      </c>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4"/>
      <c r="DL100" s="68">
        <f t="shared" si="89"/>
        <v>0</v>
      </c>
      <c r="DM100" s="69">
        <f t="shared" si="90"/>
        <v>3</v>
      </c>
      <c r="DN100" s="69">
        <f t="shared" si="91"/>
        <v>0</v>
      </c>
      <c r="DO100" s="70">
        <f t="shared" si="92"/>
        <v>0</v>
      </c>
      <c r="DP100" s="120">
        <v>0</v>
      </c>
      <c r="DQ100" s="121">
        <f t="shared" si="93"/>
        <v>0</v>
      </c>
    </row>
    <row r="101" spans="1:123" ht="12.75" customHeight="1" x14ac:dyDescent="0.2">
      <c r="A101" s="94">
        <v>9</v>
      </c>
      <c r="B101" s="117" t="s">
        <v>330</v>
      </c>
      <c r="C101" s="116" t="s">
        <v>331</v>
      </c>
      <c r="D101" s="111" t="s">
        <v>409</v>
      </c>
      <c r="E101" s="140"/>
      <c r="F101" s="73"/>
      <c r="G101" s="73"/>
      <c r="H101" s="73"/>
      <c r="I101" s="73"/>
      <c r="J101" s="73"/>
      <c r="K101" s="73"/>
      <c r="L101" s="73"/>
      <c r="M101" s="73"/>
      <c r="N101" s="73"/>
      <c r="O101" s="73"/>
      <c r="P101" s="73"/>
      <c r="Q101" s="73"/>
      <c r="R101" s="73"/>
      <c r="S101" s="73">
        <v>1</v>
      </c>
      <c r="T101" s="73">
        <v>1</v>
      </c>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4"/>
      <c r="DL101" s="68">
        <f t="shared" si="89"/>
        <v>0</v>
      </c>
      <c r="DM101" s="69">
        <f t="shared" si="90"/>
        <v>3</v>
      </c>
      <c r="DN101" s="69">
        <f t="shared" si="91"/>
        <v>0</v>
      </c>
      <c r="DO101" s="70">
        <f t="shared" si="92"/>
        <v>0</v>
      </c>
      <c r="DP101" s="120">
        <v>0</v>
      </c>
      <c r="DQ101" s="121">
        <f t="shared" si="93"/>
        <v>0</v>
      </c>
    </row>
    <row r="102" spans="1:123" ht="12.75" customHeight="1" x14ac:dyDescent="0.2">
      <c r="A102" s="94"/>
      <c r="B102" s="151" t="s">
        <v>336</v>
      </c>
      <c r="C102" s="152"/>
      <c r="D102" s="111" t="s">
        <v>409</v>
      </c>
      <c r="E102" s="140"/>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4"/>
      <c r="DL102" s="68" t="str">
        <f t="shared" si="89"/>
        <v/>
      </c>
      <c r="DM102" s="69" t="str">
        <f t="shared" si="90"/>
        <v/>
      </c>
      <c r="DN102" s="69" t="str">
        <f t="shared" si="91"/>
        <v/>
      </c>
      <c r="DO102" s="70" t="str">
        <f t="shared" si="92"/>
        <v/>
      </c>
      <c r="DP102" s="120"/>
      <c r="DQ102" s="121" t="str">
        <f t="shared" si="93"/>
        <v/>
      </c>
    </row>
    <row r="103" spans="1:123" ht="12.75" customHeight="1" x14ac:dyDescent="0.2">
      <c r="A103" s="94">
        <v>9</v>
      </c>
      <c r="B103" s="117" t="s">
        <v>332</v>
      </c>
      <c r="C103" s="116" t="s">
        <v>333</v>
      </c>
      <c r="D103" s="111" t="s">
        <v>409</v>
      </c>
      <c r="E103" s="140"/>
      <c r="F103" s="73"/>
      <c r="G103" s="73"/>
      <c r="H103" s="73"/>
      <c r="I103" s="73"/>
      <c r="J103" s="73"/>
      <c r="K103" s="73"/>
      <c r="L103" s="73"/>
      <c r="M103" s="73"/>
      <c r="N103" s="73"/>
      <c r="O103" s="73"/>
      <c r="P103" s="73">
        <v>1</v>
      </c>
      <c r="Q103" s="73">
        <v>1</v>
      </c>
      <c r="R103" s="73">
        <v>1</v>
      </c>
      <c r="S103" s="73">
        <v>1</v>
      </c>
      <c r="T103" s="73">
        <v>1</v>
      </c>
      <c r="U103" s="73">
        <v>1</v>
      </c>
      <c r="V103" s="73"/>
      <c r="W103" s="73"/>
      <c r="X103" s="73"/>
      <c r="Y103" s="73"/>
      <c r="Z103" s="73"/>
      <c r="AA103" s="73"/>
      <c r="AB103" s="73"/>
      <c r="AC103" s="73"/>
      <c r="AD103" s="73"/>
      <c r="AE103" s="73"/>
      <c r="AF103" s="73"/>
      <c r="AG103" s="73"/>
      <c r="AH103" s="73"/>
      <c r="AI103" s="73">
        <v>1</v>
      </c>
      <c r="AJ103" s="73">
        <v>1</v>
      </c>
      <c r="AK103" s="73">
        <v>1</v>
      </c>
      <c r="AL103" s="73">
        <v>1</v>
      </c>
      <c r="AM103" s="73">
        <v>1</v>
      </c>
      <c r="AN103" s="73"/>
      <c r="AO103" s="73"/>
      <c r="AP103" s="73"/>
      <c r="AQ103" s="73"/>
      <c r="AR103" s="73"/>
      <c r="AS103" s="73"/>
      <c r="AT103" s="73"/>
      <c r="AU103" s="73"/>
      <c r="AV103" s="73"/>
      <c r="AW103" s="73"/>
      <c r="AX103" s="73"/>
      <c r="AY103" s="73"/>
      <c r="AZ103" s="73"/>
      <c r="BA103" s="73"/>
      <c r="BB103" s="73"/>
      <c r="BC103" s="73"/>
      <c r="BD103" s="73">
        <v>1</v>
      </c>
      <c r="BE103" s="73">
        <v>1</v>
      </c>
      <c r="BF103" s="73">
        <v>1</v>
      </c>
      <c r="BG103" s="73">
        <v>1</v>
      </c>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4"/>
      <c r="DL103" s="68">
        <f t="shared" si="89"/>
        <v>0</v>
      </c>
      <c r="DM103" s="69">
        <f t="shared" si="90"/>
        <v>3</v>
      </c>
      <c r="DN103" s="69">
        <f t="shared" si="91"/>
        <v>0</v>
      </c>
      <c r="DO103" s="70">
        <f t="shared" si="92"/>
        <v>0</v>
      </c>
      <c r="DP103" s="120">
        <v>0</v>
      </c>
      <c r="DQ103" s="121">
        <f t="shared" si="93"/>
        <v>0</v>
      </c>
    </row>
    <row r="104" spans="1:123" ht="12.75" customHeight="1" x14ac:dyDescent="0.2">
      <c r="A104" s="94">
        <v>9</v>
      </c>
      <c r="B104" s="117" t="s">
        <v>334</v>
      </c>
      <c r="C104" s="116" t="s">
        <v>335</v>
      </c>
      <c r="D104" s="111" t="s">
        <v>409</v>
      </c>
      <c r="E104" s="140"/>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v>1</v>
      </c>
      <c r="AO104" s="73">
        <v>1</v>
      </c>
      <c r="AP104" s="73">
        <v>1</v>
      </c>
      <c r="AQ104" s="73">
        <v>1</v>
      </c>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4"/>
      <c r="DL104" s="68">
        <f t="shared" si="89"/>
        <v>0</v>
      </c>
      <c r="DM104" s="69">
        <f t="shared" si="90"/>
        <v>3</v>
      </c>
      <c r="DN104" s="69">
        <f t="shared" si="91"/>
        <v>0</v>
      </c>
      <c r="DO104" s="70">
        <f t="shared" si="92"/>
        <v>0</v>
      </c>
      <c r="DP104" s="120">
        <v>0</v>
      </c>
      <c r="DQ104" s="121">
        <f t="shared" si="93"/>
        <v>0</v>
      </c>
    </row>
    <row r="105" spans="1:123" ht="12.75" customHeight="1" x14ac:dyDescent="0.2">
      <c r="A105" s="94"/>
      <c r="B105" s="151" t="s">
        <v>128</v>
      </c>
      <c r="C105" s="152"/>
      <c r="D105" s="111" t="s">
        <v>409</v>
      </c>
      <c r="E105" s="140"/>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4"/>
      <c r="DL105" s="68" t="str">
        <f t="shared" ref="DL105:DL131" si="94">IF(A105="","",IF(AND(ISERROR(SEARCH("U",E105))=FALSE,CoatedBoards=TRUE),0,IF(AND(ISERROR(SEARCH("C",E105))=FALSE,CoatedBoards=FALSE),0,SUMPRODUCT($E$6:$DK$6,E105:DK105))))</f>
        <v/>
      </c>
      <c r="DM105" s="69" t="str">
        <f t="shared" ref="DM105:DM131" si="95">IF(A105="","",VLOOKUP(A105,TheMatrix,5,FALSE))</f>
        <v/>
      </c>
      <c r="DN105" s="69" t="str">
        <f t="shared" ref="DN105:DN131" si="96">IF(A105="","",IF(DL105&gt;0,MAX(CEILING(DL105/VLOOKUP(A105,TheMatrix,3,FALSE),1)*VLOOKUP(A105,TheMatrix,2,FALSE),VLOOKUP(A105,TheMatrix,4,FALSE)),0))</f>
        <v/>
      </c>
      <c r="DO105" s="70" t="str">
        <f t="shared" ref="DO105:DO131" si="97">IF(A105="","",IF(DM105&gt;SparingLevel,0,DN105))</f>
        <v/>
      </c>
      <c r="DP105" s="120"/>
      <c r="DQ105" s="121" t="str">
        <f t="shared" si="58"/>
        <v/>
      </c>
    </row>
    <row r="106" spans="1:123" ht="12.75" customHeight="1" x14ac:dyDescent="0.2">
      <c r="A106" s="94">
        <v>11</v>
      </c>
      <c r="B106" s="117" t="s">
        <v>199</v>
      </c>
      <c r="C106" s="116" t="s">
        <v>200</v>
      </c>
      <c r="D106" s="111" t="s">
        <v>409</v>
      </c>
      <c r="E106" s="140"/>
      <c r="F106" s="73">
        <v>1</v>
      </c>
      <c r="G106" s="73">
        <v>1</v>
      </c>
      <c r="H106" s="73">
        <v>1</v>
      </c>
      <c r="I106" s="73">
        <v>1</v>
      </c>
      <c r="J106" s="73">
        <v>1</v>
      </c>
      <c r="K106" s="73">
        <v>1</v>
      </c>
      <c r="L106" s="73">
        <v>1</v>
      </c>
      <c r="M106" s="73">
        <v>1</v>
      </c>
      <c r="N106" s="73">
        <v>1</v>
      </c>
      <c r="O106" s="73">
        <v>1</v>
      </c>
      <c r="P106" s="73"/>
      <c r="Q106" s="73"/>
      <c r="R106" s="73"/>
      <c r="S106" s="73"/>
      <c r="T106" s="73"/>
      <c r="U106" s="73"/>
      <c r="V106" s="73">
        <v>1</v>
      </c>
      <c r="W106" s="73">
        <v>1</v>
      </c>
      <c r="X106" s="73">
        <v>1</v>
      </c>
      <c r="Y106" s="73">
        <v>1</v>
      </c>
      <c r="Z106" s="73">
        <v>1</v>
      </c>
      <c r="AA106" s="73">
        <v>1</v>
      </c>
      <c r="AB106" s="73">
        <v>1</v>
      </c>
      <c r="AC106" s="73">
        <v>1</v>
      </c>
      <c r="AD106" s="73">
        <v>1</v>
      </c>
      <c r="AE106" s="73">
        <v>1</v>
      </c>
      <c r="AF106" s="73">
        <v>1</v>
      </c>
      <c r="AG106" s="73">
        <v>1</v>
      </c>
      <c r="AH106" s="73">
        <v>1</v>
      </c>
      <c r="AI106" s="73"/>
      <c r="AJ106" s="73"/>
      <c r="AK106" s="73"/>
      <c r="AL106" s="73"/>
      <c r="AM106" s="73"/>
      <c r="AN106" s="73"/>
      <c r="AO106" s="73"/>
      <c r="AP106" s="73"/>
      <c r="AQ106" s="73"/>
      <c r="AR106" s="73">
        <v>1</v>
      </c>
      <c r="AS106" s="73">
        <v>1</v>
      </c>
      <c r="AT106" s="73">
        <v>1</v>
      </c>
      <c r="AU106" s="73">
        <v>1</v>
      </c>
      <c r="AV106" s="73">
        <v>1</v>
      </c>
      <c r="AW106" s="73">
        <v>1</v>
      </c>
      <c r="AX106" s="73">
        <v>1</v>
      </c>
      <c r="AY106" s="73">
        <v>1</v>
      </c>
      <c r="AZ106" s="73">
        <v>1</v>
      </c>
      <c r="BA106" s="73">
        <v>1</v>
      </c>
      <c r="BB106" s="73">
        <v>1</v>
      </c>
      <c r="BC106" s="73">
        <v>1</v>
      </c>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4"/>
      <c r="DL106" s="68">
        <f t="shared" si="94"/>
        <v>0</v>
      </c>
      <c r="DM106" s="69" t="str">
        <f t="shared" si="95"/>
        <v>NR</v>
      </c>
      <c r="DN106" s="69">
        <f t="shared" si="96"/>
        <v>0</v>
      </c>
      <c r="DO106" s="70">
        <f t="shared" si="97"/>
        <v>0</v>
      </c>
      <c r="DP106" s="120">
        <v>0</v>
      </c>
      <c r="DQ106" s="121">
        <f t="shared" si="58"/>
        <v>0</v>
      </c>
    </row>
    <row r="107" spans="1:123" ht="12.75" customHeight="1" x14ac:dyDescent="0.2">
      <c r="A107" s="94">
        <v>11</v>
      </c>
      <c r="B107" s="117" t="s">
        <v>337</v>
      </c>
      <c r="C107" s="116" t="s">
        <v>338</v>
      </c>
      <c r="D107" s="111" t="s">
        <v>409</v>
      </c>
      <c r="E107" s="140"/>
      <c r="F107" s="73"/>
      <c r="G107" s="73"/>
      <c r="H107" s="73"/>
      <c r="I107" s="73"/>
      <c r="J107" s="73"/>
      <c r="K107" s="73"/>
      <c r="L107" s="73"/>
      <c r="M107" s="73"/>
      <c r="N107" s="73"/>
      <c r="O107" s="73"/>
      <c r="P107" s="73">
        <v>1</v>
      </c>
      <c r="Q107" s="73">
        <v>1</v>
      </c>
      <c r="R107" s="73">
        <v>1</v>
      </c>
      <c r="S107" s="73">
        <v>1</v>
      </c>
      <c r="T107" s="73">
        <v>1</v>
      </c>
      <c r="U107" s="73">
        <v>1</v>
      </c>
      <c r="V107" s="73"/>
      <c r="W107" s="73"/>
      <c r="X107" s="73"/>
      <c r="Y107" s="73"/>
      <c r="Z107" s="73"/>
      <c r="AA107" s="73"/>
      <c r="AB107" s="73"/>
      <c r="AC107" s="73"/>
      <c r="AD107" s="73"/>
      <c r="AE107" s="73"/>
      <c r="AF107" s="73"/>
      <c r="AG107" s="73"/>
      <c r="AH107" s="73"/>
      <c r="AI107" s="73">
        <v>1</v>
      </c>
      <c r="AJ107" s="73">
        <v>1</v>
      </c>
      <c r="AK107" s="73">
        <v>1</v>
      </c>
      <c r="AL107" s="73">
        <v>1</v>
      </c>
      <c r="AM107" s="73">
        <v>1</v>
      </c>
      <c r="AN107" s="73"/>
      <c r="AO107" s="73"/>
      <c r="AP107" s="73"/>
      <c r="AQ107" s="73"/>
      <c r="AR107" s="73"/>
      <c r="AS107" s="73"/>
      <c r="AT107" s="73"/>
      <c r="AU107" s="73"/>
      <c r="AV107" s="73"/>
      <c r="AW107" s="73"/>
      <c r="AX107" s="73"/>
      <c r="AY107" s="73"/>
      <c r="AZ107" s="73"/>
      <c r="BA107" s="73"/>
      <c r="BB107" s="73"/>
      <c r="BC107" s="73"/>
      <c r="BD107" s="73">
        <v>1</v>
      </c>
      <c r="BE107" s="73">
        <v>1</v>
      </c>
      <c r="BF107" s="73">
        <v>1</v>
      </c>
      <c r="BG107" s="73">
        <v>1</v>
      </c>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4"/>
      <c r="DL107" s="68">
        <f t="shared" ref="DL107" si="98">IF(A107="","",IF(AND(ISERROR(SEARCH("U",E107))=FALSE,CoatedBoards=TRUE),0,IF(AND(ISERROR(SEARCH("C",E107))=FALSE,CoatedBoards=FALSE),0,SUMPRODUCT($E$6:$DK$6,E107:DK107))))</f>
        <v>0</v>
      </c>
      <c r="DM107" s="69" t="str">
        <f t="shared" ref="DM107" si="99">IF(A107="","",VLOOKUP(A107,TheMatrix,5,FALSE))</f>
        <v>NR</v>
      </c>
      <c r="DN107" s="69">
        <f t="shared" ref="DN107" si="100">IF(A107="","",IF(DL107&gt;0,MAX(CEILING(DL107/VLOOKUP(A107,TheMatrix,3,FALSE),1)*VLOOKUP(A107,TheMatrix,2,FALSE),VLOOKUP(A107,TheMatrix,4,FALSE)),0))</f>
        <v>0</v>
      </c>
      <c r="DO107" s="70">
        <f t="shared" ref="DO107" si="101">IF(A107="","",IF(DM107&gt;SparingLevel,0,DN107))</f>
        <v>0</v>
      </c>
      <c r="DP107" s="120">
        <v>0</v>
      </c>
      <c r="DQ107" s="121">
        <f t="shared" ref="DQ107" si="102">IF(A107="","",IF(ISERROR(DO107*DP107),IF(DO107&lt;&gt;0,"Ask for Quote",0),DO107*DP107))</f>
        <v>0</v>
      </c>
    </row>
    <row r="108" spans="1:123" ht="12.75" customHeight="1" x14ac:dyDescent="0.2">
      <c r="A108" s="94">
        <v>11</v>
      </c>
      <c r="B108" s="117" t="s">
        <v>339</v>
      </c>
      <c r="C108" s="116" t="s">
        <v>340</v>
      </c>
      <c r="D108" s="111" t="s">
        <v>409</v>
      </c>
      <c r="E108" s="140"/>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v>1</v>
      </c>
      <c r="AO108" s="73">
        <v>1</v>
      </c>
      <c r="AP108" s="73">
        <v>1</v>
      </c>
      <c r="AQ108" s="73">
        <v>1</v>
      </c>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4"/>
      <c r="DL108" s="68">
        <f t="shared" si="94"/>
        <v>0</v>
      </c>
      <c r="DM108" s="69" t="str">
        <f t="shared" si="95"/>
        <v>NR</v>
      </c>
      <c r="DN108" s="69">
        <f t="shared" si="96"/>
        <v>0</v>
      </c>
      <c r="DO108" s="70">
        <f t="shared" si="97"/>
        <v>0</v>
      </c>
      <c r="DP108" s="120">
        <v>0</v>
      </c>
      <c r="DQ108" s="121">
        <f t="shared" si="58"/>
        <v>0</v>
      </c>
    </row>
    <row r="109" spans="1:123" ht="12.75" customHeight="1" x14ac:dyDescent="0.2">
      <c r="A109" s="94"/>
      <c r="B109" s="151" t="s">
        <v>129</v>
      </c>
      <c r="C109" s="149"/>
      <c r="D109" s="111" t="s">
        <v>409</v>
      </c>
      <c r="E109" s="140"/>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4"/>
      <c r="DL109" s="68" t="str">
        <f t="shared" si="94"/>
        <v/>
      </c>
      <c r="DM109" s="69" t="str">
        <f t="shared" si="95"/>
        <v/>
      </c>
      <c r="DN109" s="69" t="str">
        <f t="shared" si="96"/>
        <v/>
      </c>
      <c r="DO109" s="70" t="str">
        <f t="shared" si="97"/>
        <v/>
      </c>
      <c r="DP109" s="120"/>
      <c r="DQ109" s="121" t="str">
        <f t="shared" si="58"/>
        <v/>
      </c>
    </row>
    <row r="110" spans="1:123" ht="12.75" customHeight="1" x14ac:dyDescent="0.2">
      <c r="A110" s="94">
        <v>11</v>
      </c>
      <c r="B110" s="97" t="s">
        <v>341</v>
      </c>
      <c r="C110" s="31" t="s">
        <v>342</v>
      </c>
      <c r="D110" s="111" t="s">
        <v>409</v>
      </c>
      <c r="E110" s="140"/>
      <c r="F110" s="73"/>
      <c r="G110" s="73"/>
      <c r="H110" s="73"/>
      <c r="I110" s="73"/>
      <c r="J110" s="73"/>
      <c r="K110" s="73"/>
      <c r="L110" s="73"/>
      <c r="M110" s="73"/>
      <c r="N110" s="73"/>
      <c r="O110" s="73"/>
      <c r="P110" s="73">
        <v>1</v>
      </c>
      <c r="Q110" s="73">
        <v>1</v>
      </c>
      <c r="R110" s="73">
        <v>1</v>
      </c>
      <c r="S110" s="73">
        <v>1</v>
      </c>
      <c r="T110" s="73">
        <v>1</v>
      </c>
      <c r="U110" s="73">
        <v>1</v>
      </c>
      <c r="V110" s="73"/>
      <c r="W110" s="73"/>
      <c r="X110" s="73"/>
      <c r="Y110" s="73"/>
      <c r="Z110" s="73"/>
      <c r="AA110" s="73"/>
      <c r="AB110" s="73"/>
      <c r="AC110" s="73"/>
      <c r="AD110" s="73"/>
      <c r="AE110" s="73"/>
      <c r="AF110" s="73"/>
      <c r="AG110" s="73"/>
      <c r="AH110" s="73"/>
      <c r="AI110" s="73">
        <v>1</v>
      </c>
      <c r="AJ110" s="73">
        <v>1</v>
      </c>
      <c r="AK110" s="73">
        <v>1</v>
      </c>
      <c r="AL110" s="73">
        <v>1</v>
      </c>
      <c r="AM110" s="73">
        <v>1</v>
      </c>
      <c r="AN110" s="73"/>
      <c r="AO110" s="73"/>
      <c r="AP110" s="73"/>
      <c r="AQ110" s="73"/>
      <c r="AR110" s="73"/>
      <c r="AS110" s="73"/>
      <c r="AT110" s="73"/>
      <c r="AU110" s="73"/>
      <c r="AV110" s="73"/>
      <c r="AW110" s="73"/>
      <c r="AX110" s="73"/>
      <c r="AY110" s="73"/>
      <c r="AZ110" s="73"/>
      <c r="BA110" s="73"/>
      <c r="BB110" s="73"/>
      <c r="BC110" s="73"/>
      <c r="BD110" s="73">
        <v>1</v>
      </c>
      <c r="BE110" s="73">
        <v>1</v>
      </c>
      <c r="BF110" s="73">
        <v>1</v>
      </c>
      <c r="BG110" s="73">
        <v>1</v>
      </c>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4"/>
      <c r="DL110" s="68">
        <f t="shared" si="94"/>
        <v>0</v>
      </c>
      <c r="DM110" s="69" t="str">
        <f t="shared" si="95"/>
        <v>NR</v>
      </c>
      <c r="DN110" s="69">
        <f t="shared" si="96"/>
        <v>0</v>
      </c>
      <c r="DO110" s="70">
        <f t="shared" si="97"/>
        <v>0</v>
      </c>
      <c r="DP110" s="120">
        <v>0</v>
      </c>
      <c r="DQ110" s="121">
        <f t="shared" si="58"/>
        <v>0</v>
      </c>
    </row>
    <row r="111" spans="1:123" s="32" customFormat="1" ht="12.75" customHeight="1" x14ac:dyDescent="0.2">
      <c r="A111" s="94">
        <v>11</v>
      </c>
      <c r="B111" s="98" t="s">
        <v>343</v>
      </c>
      <c r="C111" s="31" t="s">
        <v>344</v>
      </c>
      <c r="D111" s="111" t="s">
        <v>409</v>
      </c>
      <c r="E111" s="141"/>
      <c r="F111" s="73">
        <v>1</v>
      </c>
      <c r="G111" s="73">
        <v>1</v>
      </c>
      <c r="H111" s="73">
        <v>1</v>
      </c>
      <c r="I111" s="73">
        <v>1</v>
      </c>
      <c r="J111" s="73">
        <v>1</v>
      </c>
      <c r="K111" s="73">
        <v>1</v>
      </c>
      <c r="L111" s="73"/>
      <c r="M111" s="73"/>
      <c r="N111" s="73"/>
      <c r="O111" s="73"/>
      <c r="P111" s="73"/>
      <c r="Q111" s="73"/>
      <c r="R111" s="73"/>
      <c r="S111" s="73"/>
      <c r="T111" s="73"/>
      <c r="U111" s="73"/>
      <c r="V111" s="73">
        <v>1</v>
      </c>
      <c r="W111" s="73">
        <v>1</v>
      </c>
      <c r="X111" s="73">
        <v>1</v>
      </c>
      <c r="Y111" s="73">
        <v>1</v>
      </c>
      <c r="Z111" s="73">
        <v>1</v>
      </c>
      <c r="AA111" s="73">
        <v>1</v>
      </c>
      <c r="AB111" s="73">
        <v>1</v>
      </c>
      <c r="AC111" s="73"/>
      <c r="AD111" s="73"/>
      <c r="AE111" s="73"/>
      <c r="AF111" s="73"/>
      <c r="AG111" s="73"/>
      <c r="AH111" s="73"/>
      <c r="AI111" s="73"/>
      <c r="AJ111" s="73"/>
      <c r="AK111" s="73"/>
      <c r="AL111" s="73"/>
      <c r="AM111" s="73"/>
      <c r="AN111" s="73"/>
      <c r="AO111" s="73"/>
      <c r="AP111" s="73"/>
      <c r="AQ111" s="73"/>
      <c r="AR111" s="73">
        <v>1</v>
      </c>
      <c r="AS111" s="73">
        <v>1</v>
      </c>
      <c r="AT111" s="73">
        <v>1</v>
      </c>
      <c r="AU111" s="73">
        <v>1</v>
      </c>
      <c r="AV111" s="73">
        <v>1</v>
      </c>
      <c r="AW111" s="73">
        <v>1</v>
      </c>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109"/>
      <c r="DL111" s="68">
        <f t="shared" ref="DL111" si="103">IF(A111="","",IF(AND(ISERROR(SEARCH("U",E111))=FALSE,CoatedBoards=TRUE),0,IF(AND(ISERROR(SEARCH("C",E111))=FALSE,CoatedBoards=FALSE),0,SUMPRODUCT($E$6:$DK$6,E111:DK111))))</f>
        <v>0</v>
      </c>
      <c r="DM111" s="69" t="str">
        <f t="shared" ref="DM111" si="104">IF(A111="","",VLOOKUP(A111,TheMatrix,5,FALSE))</f>
        <v>NR</v>
      </c>
      <c r="DN111" s="69">
        <f t="shared" ref="DN111" si="105">IF(A111="","",IF(DL111&gt;0,MAX(CEILING(DL111/VLOOKUP(A111,TheMatrix,3,FALSE),1)*VLOOKUP(A111,TheMatrix,2,FALSE),VLOOKUP(A111,TheMatrix,4,FALSE)),0))</f>
        <v>0</v>
      </c>
      <c r="DO111" s="70">
        <f t="shared" ref="DO111" si="106">IF(A111="","",IF(DM111&gt;SparingLevel,0,DN111))</f>
        <v>0</v>
      </c>
      <c r="DP111" s="120">
        <v>0</v>
      </c>
      <c r="DQ111" s="121">
        <f t="shared" ref="DQ111" si="107">IF(A111="","",IF(ISERROR(DO111*DP111),IF(DO111&lt;&gt;0,"Ask for Quote",0),DO111*DP111))</f>
        <v>0</v>
      </c>
      <c r="DS111" s="27"/>
    </row>
    <row r="112" spans="1:123" s="32" customFormat="1" ht="12.75" customHeight="1" x14ac:dyDescent="0.2">
      <c r="A112" s="94">
        <v>11</v>
      </c>
      <c r="B112" s="98" t="s">
        <v>345</v>
      </c>
      <c r="C112" s="31" t="s">
        <v>346</v>
      </c>
      <c r="D112" s="111" t="s">
        <v>409</v>
      </c>
      <c r="E112" s="141"/>
      <c r="F112" s="73"/>
      <c r="G112" s="73"/>
      <c r="H112" s="73"/>
      <c r="I112" s="73"/>
      <c r="J112" s="73"/>
      <c r="K112" s="73"/>
      <c r="L112" s="73">
        <v>1</v>
      </c>
      <c r="M112" s="73">
        <v>1</v>
      </c>
      <c r="N112" s="73">
        <v>1</v>
      </c>
      <c r="O112" s="73">
        <v>1</v>
      </c>
      <c r="P112" s="73"/>
      <c r="Q112" s="73"/>
      <c r="R112" s="73"/>
      <c r="S112" s="73"/>
      <c r="T112" s="73"/>
      <c r="U112" s="73"/>
      <c r="V112" s="73"/>
      <c r="W112" s="73"/>
      <c r="X112" s="73"/>
      <c r="Y112" s="73"/>
      <c r="Z112" s="73"/>
      <c r="AA112" s="73"/>
      <c r="AB112" s="73"/>
      <c r="AC112" s="73">
        <v>1</v>
      </c>
      <c r="AD112" s="73">
        <v>1</v>
      </c>
      <c r="AE112" s="73">
        <v>1</v>
      </c>
      <c r="AF112" s="73">
        <v>1</v>
      </c>
      <c r="AG112" s="73">
        <v>1</v>
      </c>
      <c r="AH112" s="73">
        <v>1</v>
      </c>
      <c r="AI112" s="73"/>
      <c r="AJ112" s="73"/>
      <c r="AK112" s="73"/>
      <c r="AL112" s="73"/>
      <c r="AM112" s="73"/>
      <c r="AN112" s="73"/>
      <c r="AO112" s="73"/>
      <c r="AP112" s="73"/>
      <c r="AQ112" s="73"/>
      <c r="AR112" s="73"/>
      <c r="AS112" s="73"/>
      <c r="AT112" s="73"/>
      <c r="AU112" s="73"/>
      <c r="AV112" s="73"/>
      <c r="AW112" s="73"/>
      <c r="AX112" s="73">
        <v>1</v>
      </c>
      <c r="AY112" s="73">
        <v>1</v>
      </c>
      <c r="AZ112" s="73">
        <v>1</v>
      </c>
      <c r="BA112" s="73">
        <v>1</v>
      </c>
      <c r="BB112" s="73">
        <v>1</v>
      </c>
      <c r="BC112" s="73">
        <v>1</v>
      </c>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109"/>
      <c r="DL112" s="68">
        <f t="shared" si="94"/>
        <v>0</v>
      </c>
      <c r="DM112" s="69" t="str">
        <f t="shared" si="95"/>
        <v>NR</v>
      </c>
      <c r="DN112" s="69">
        <f t="shared" si="96"/>
        <v>0</v>
      </c>
      <c r="DO112" s="70">
        <f t="shared" si="97"/>
        <v>0</v>
      </c>
      <c r="DP112" s="120">
        <v>0</v>
      </c>
      <c r="DQ112" s="121">
        <f t="shared" si="58"/>
        <v>0</v>
      </c>
      <c r="DS112" s="27"/>
    </row>
    <row r="113" spans="1:123" ht="12.75" customHeight="1" x14ac:dyDescent="0.2">
      <c r="A113" s="94">
        <v>11</v>
      </c>
      <c r="B113" s="30" t="s">
        <v>347</v>
      </c>
      <c r="C113" s="31" t="s">
        <v>348</v>
      </c>
      <c r="D113" s="111" t="s">
        <v>409</v>
      </c>
      <c r="E113" s="140"/>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v>1</v>
      </c>
      <c r="AO113" s="73">
        <v>1</v>
      </c>
      <c r="AP113" s="73">
        <v>1</v>
      </c>
      <c r="AQ113" s="73">
        <v>1</v>
      </c>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4"/>
      <c r="DL113" s="68">
        <f t="shared" si="94"/>
        <v>0</v>
      </c>
      <c r="DM113" s="69" t="str">
        <f t="shared" si="95"/>
        <v>NR</v>
      </c>
      <c r="DN113" s="69">
        <f t="shared" si="96"/>
        <v>0</v>
      </c>
      <c r="DO113" s="70">
        <f t="shared" si="97"/>
        <v>0</v>
      </c>
      <c r="DP113" s="120">
        <v>0</v>
      </c>
      <c r="DQ113" s="121">
        <f t="shared" si="58"/>
        <v>0</v>
      </c>
    </row>
    <row r="114" spans="1:123" ht="12.75" customHeight="1" x14ac:dyDescent="0.2">
      <c r="A114" s="94"/>
      <c r="B114" s="151" t="s">
        <v>117</v>
      </c>
      <c r="C114" s="152"/>
      <c r="D114" s="111" t="s">
        <v>409</v>
      </c>
      <c r="E114" s="140"/>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4"/>
      <c r="DL114" s="68" t="str">
        <f t="shared" ref="DL114:DL122" si="108">IF(A114="","",IF(AND(ISERROR(SEARCH("U",E114))=FALSE,CoatedBoards=TRUE),0,IF(AND(ISERROR(SEARCH("C",E114))=FALSE,CoatedBoards=FALSE),0,SUMPRODUCT($E$6:$DK$6,E114:DK114))))</f>
        <v/>
      </c>
      <c r="DM114" s="69" t="str">
        <f t="shared" ref="DM114:DM122" si="109">IF(A114="","",VLOOKUP(A114,TheMatrix,5,FALSE))</f>
        <v/>
      </c>
      <c r="DN114" s="69" t="str">
        <f t="shared" ref="DN114:DN122" si="110">IF(A114="","",IF(DL114&gt;0,MAX(CEILING(DL114/VLOOKUP(A114,TheMatrix,3,FALSE),1)*VLOOKUP(A114,TheMatrix,2,FALSE),VLOOKUP(A114,TheMatrix,4,FALSE)),0))</f>
        <v/>
      </c>
      <c r="DO114" s="70" t="str">
        <f t="shared" ref="DO114:DO122" si="111">IF(A114="","",IF(DM114&gt;SparingLevel,0,DN114))</f>
        <v/>
      </c>
      <c r="DP114" s="120"/>
      <c r="DQ114" s="121" t="str">
        <f t="shared" ref="DQ114:DQ122" si="112">IF(A114="","",IF(ISERROR(DO114*DP114),IF(DO114&lt;&gt;0,"Ask for Quote",0),DO114*DP114))</f>
        <v/>
      </c>
    </row>
    <row r="115" spans="1:123" ht="12.75" customHeight="1" x14ac:dyDescent="0.2">
      <c r="A115" s="94">
        <v>1</v>
      </c>
      <c r="B115" s="117" t="s">
        <v>118</v>
      </c>
      <c r="C115" s="116" t="s">
        <v>119</v>
      </c>
      <c r="D115" s="111" t="s">
        <v>409</v>
      </c>
      <c r="E115" s="140"/>
      <c r="F115" s="73">
        <v>3</v>
      </c>
      <c r="G115" s="73">
        <v>3</v>
      </c>
      <c r="H115" s="73">
        <v>3</v>
      </c>
      <c r="I115" s="73">
        <v>3</v>
      </c>
      <c r="J115" s="73"/>
      <c r="K115" s="73"/>
      <c r="L115" s="73"/>
      <c r="M115" s="73"/>
      <c r="N115" s="73"/>
      <c r="O115" s="73"/>
      <c r="P115" s="73"/>
      <c r="Q115" s="73"/>
      <c r="R115" s="73"/>
      <c r="S115" s="73"/>
      <c r="T115" s="73"/>
      <c r="U115" s="73"/>
      <c r="V115" s="73">
        <v>3</v>
      </c>
      <c r="W115" s="73">
        <v>3</v>
      </c>
      <c r="X115" s="73">
        <v>3</v>
      </c>
      <c r="Y115" s="73">
        <v>3</v>
      </c>
      <c r="Z115" s="73">
        <v>3</v>
      </c>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4"/>
      <c r="DL115" s="68">
        <f t="shared" si="108"/>
        <v>0</v>
      </c>
      <c r="DM115" s="69">
        <f t="shared" si="109"/>
        <v>1</v>
      </c>
      <c r="DN115" s="69">
        <f t="shared" si="110"/>
        <v>0</v>
      </c>
      <c r="DO115" s="70">
        <f t="shared" si="111"/>
        <v>0</v>
      </c>
      <c r="DP115" s="120">
        <v>0</v>
      </c>
      <c r="DQ115" s="121">
        <f t="shared" si="112"/>
        <v>0</v>
      </c>
    </row>
    <row r="116" spans="1:123" ht="12.75" customHeight="1" x14ac:dyDescent="0.2">
      <c r="A116" s="94">
        <v>1</v>
      </c>
      <c r="B116" s="117" t="s">
        <v>120</v>
      </c>
      <c r="C116" s="116" t="s">
        <v>121</v>
      </c>
      <c r="D116" s="111" t="s">
        <v>409</v>
      </c>
      <c r="E116" s="140"/>
      <c r="F116" s="73"/>
      <c r="G116" s="73"/>
      <c r="H116" s="73"/>
      <c r="I116" s="73"/>
      <c r="J116" s="73">
        <v>3</v>
      </c>
      <c r="K116" s="73">
        <v>3</v>
      </c>
      <c r="L116" s="73"/>
      <c r="M116" s="73"/>
      <c r="N116" s="73"/>
      <c r="O116" s="73"/>
      <c r="P116" s="73"/>
      <c r="Q116" s="73"/>
      <c r="R116" s="73"/>
      <c r="S116" s="73"/>
      <c r="T116" s="73"/>
      <c r="U116" s="73"/>
      <c r="V116" s="73"/>
      <c r="W116" s="73"/>
      <c r="X116" s="73"/>
      <c r="Y116" s="73"/>
      <c r="Z116" s="73"/>
      <c r="AA116" s="73">
        <v>3</v>
      </c>
      <c r="AB116" s="73">
        <v>3</v>
      </c>
      <c r="AC116" s="73"/>
      <c r="AD116" s="73"/>
      <c r="AE116" s="73"/>
      <c r="AF116" s="73"/>
      <c r="AG116" s="73"/>
      <c r="AH116" s="73"/>
      <c r="AI116" s="73"/>
      <c r="AJ116" s="73"/>
      <c r="AK116" s="73"/>
      <c r="AL116" s="73"/>
      <c r="AM116" s="73"/>
      <c r="AN116" s="73"/>
      <c r="AO116" s="73"/>
      <c r="AP116" s="73"/>
      <c r="AQ116" s="73"/>
      <c r="AR116" s="73">
        <v>3</v>
      </c>
      <c r="AS116" s="73">
        <v>3</v>
      </c>
      <c r="AT116" s="73">
        <v>3</v>
      </c>
      <c r="AU116" s="73">
        <v>3</v>
      </c>
      <c r="AV116" s="73">
        <v>3</v>
      </c>
      <c r="AW116" s="73">
        <v>3</v>
      </c>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4"/>
      <c r="DL116" s="68">
        <f t="shared" si="108"/>
        <v>0</v>
      </c>
      <c r="DM116" s="69">
        <f t="shared" si="109"/>
        <v>1</v>
      </c>
      <c r="DN116" s="69">
        <f t="shared" si="110"/>
        <v>0</v>
      </c>
      <c r="DO116" s="70">
        <f t="shared" si="111"/>
        <v>0</v>
      </c>
      <c r="DP116" s="120">
        <v>0</v>
      </c>
      <c r="DQ116" s="121">
        <f t="shared" si="112"/>
        <v>0</v>
      </c>
    </row>
    <row r="117" spans="1:123" ht="12.75" customHeight="1" x14ac:dyDescent="0.2">
      <c r="A117" s="94">
        <v>1</v>
      </c>
      <c r="B117" s="117" t="s">
        <v>122</v>
      </c>
      <c r="C117" s="116" t="s">
        <v>447</v>
      </c>
      <c r="D117" s="111" t="s">
        <v>409</v>
      </c>
      <c r="E117" s="140"/>
      <c r="F117" s="73"/>
      <c r="G117" s="73"/>
      <c r="H117" s="73"/>
      <c r="I117" s="73"/>
      <c r="J117" s="73"/>
      <c r="K117" s="73"/>
      <c r="L117" s="73">
        <v>3</v>
      </c>
      <c r="M117" s="73"/>
      <c r="N117" s="73"/>
      <c r="O117" s="73"/>
      <c r="P117" s="73"/>
      <c r="Q117" s="73"/>
      <c r="R117" s="73"/>
      <c r="S117" s="73"/>
      <c r="T117" s="73"/>
      <c r="U117" s="73"/>
      <c r="V117" s="73"/>
      <c r="W117" s="73"/>
      <c r="X117" s="73"/>
      <c r="Y117" s="73"/>
      <c r="Z117" s="73"/>
      <c r="AA117" s="73"/>
      <c r="AB117" s="73"/>
      <c r="AC117" s="73">
        <v>3</v>
      </c>
      <c r="AD117" s="73">
        <v>3</v>
      </c>
      <c r="AE117" s="73">
        <v>3</v>
      </c>
      <c r="AF117" s="73"/>
      <c r="AG117" s="73"/>
      <c r="AH117" s="73"/>
      <c r="AI117" s="73"/>
      <c r="AJ117" s="73"/>
      <c r="AK117" s="73"/>
      <c r="AL117" s="73"/>
      <c r="AM117" s="73"/>
      <c r="AN117" s="73"/>
      <c r="AO117" s="73"/>
      <c r="AP117" s="73"/>
      <c r="AQ117" s="73"/>
      <c r="AR117" s="73"/>
      <c r="AS117" s="73"/>
      <c r="AT117" s="73"/>
      <c r="AU117" s="73"/>
      <c r="AV117" s="73"/>
      <c r="AW117" s="73"/>
      <c r="AX117" s="73">
        <v>3</v>
      </c>
      <c r="AY117" s="73">
        <v>3</v>
      </c>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4"/>
      <c r="DL117" s="68">
        <f t="shared" si="108"/>
        <v>0</v>
      </c>
      <c r="DM117" s="69">
        <f t="shared" si="109"/>
        <v>1</v>
      </c>
      <c r="DN117" s="69">
        <f t="shared" si="110"/>
        <v>0</v>
      </c>
      <c r="DO117" s="70">
        <f t="shared" si="111"/>
        <v>0</v>
      </c>
      <c r="DP117" s="120">
        <v>0</v>
      </c>
      <c r="DQ117" s="121">
        <f t="shared" si="112"/>
        <v>0</v>
      </c>
    </row>
    <row r="118" spans="1:123" ht="12.75" customHeight="1" x14ac:dyDescent="0.2">
      <c r="A118" s="94">
        <v>1</v>
      </c>
      <c r="B118" s="117" t="s">
        <v>123</v>
      </c>
      <c r="C118" s="116" t="s">
        <v>124</v>
      </c>
      <c r="D118" s="111" t="s">
        <v>409</v>
      </c>
      <c r="E118" s="140"/>
      <c r="F118" s="73"/>
      <c r="G118" s="73"/>
      <c r="H118" s="73"/>
      <c r="I118" s="73"/>
      <c r="J118" s="73"/>
      <c r="K118" s="73"/>
      <c r="L118" s="73"/>
      <c r="M118" s="73">
        <v>3</v>
      </c>
      <c r="N118" s="73">
        <v>3</v>
      </c>
      <c r="O118" s="73">
        <v>3</v>
      </c>
      <c r="P118" s="73"/>
      <c r="Q118" s="73"/>
      <c r="R118" s="73"/>
      <c r="S118" s="73"/>
      <c r="T118" s="73"/>
      <c r="U118" s="73"/>
      <c r="V118" s="73"/>
      <c r="W118" s="73"/>
      <c r="X118" s="73"/>
      <c r="Y118" s="73"/>
      <c r="Z118" s="73"/>
      <c r="AA118" s="73"/>
      <c r="AB118" s="73"/>
      <c r="AC118" s="73"/>
      <c r="AD118" s="73"/>
      <c r="AE118" s="73"/>
      <c r="AF118" s="73">
        <v>3</v>
      </c>
      <c r="AG118" s="73">
        <v>3</v>
      </c>
      <c r="AH118" s="73">
        <v>3</v>
      </c>
      <c r="AI118" s="73"/>
      <c r="AJ118" s="73"/>
      <c r="AK118" s="73"/>
      <c r="AL118" s="73"/>
      <c r="AM118" s="73"/>
      <c r="AN118" s="73"/>
      <c r="AO118" s="73"/>
      <c r="AP118" s="73"/>
      <c r="AQ118" s="73"/>
      <c r="AR118" s="73"/>
      <c r="AS118" s="73"/>
      <c r="AT118" s="73"/>
      <c r="AU118" s="73"/>
      <c r="AV118" s="73"/>
      <c r="AW118" s="73"/>
      <c r="AX118" s="73"/>
      <c r="AY118" s="73"/>
      <c r="AZ118" s="73">
        <v>3</v>
      </c>
      <c r="BA118" s="73">
        <v>3</v>
      </c>
      <c r="BB118" s="73">
        <v>3</v>
      </c>
      <c r="BC118" s="73">
        <v>3</v>
      </c>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4"/>
      <c r="DL118" s="68">
        <f t="shared" si="108"/>
        <v>0</v>
      </c>
      <c r="DM118" s="69">
        <f t="shared" si="109"/>
        <v>1</v>
      </c>
      <c r="DN118" s="69">
        <f t="shared" si="110"/>
        <v>0</v>
      </c>
      <c r="DO118" s="70">
        <f t="shared" si="111"/>
        <v>0</v>
      </c>
      <c r="DP118" s="120">
        <v>0</v>
      </c>
      <c r="DQ118" s="121">
        <f t="shared" si="112"/>
        <v>0</v>
      </c>
    </row>
    <row r="119" spans="1:123" ht="12.75" customHeight="1" x14ac:dyDescent="0.2">
      <c r="A119" s="94">
        <v>1</v>
      </c>
      <c r="B119" s="117" t="s">
        <v>349</v>
      </c>
      <c r="C119" s="116" t="s">
        <v>350</v>
      </c>
      <c r="D119" s="111" t="s">
        <v>409</v>
      </c>
      <c r="E119" s="140"/>
      <c r="F119" s="73"/>
      <c r="G119" s="73"/>
      <c r="H119" s="73"/>
      <c r="I119" s="73"/>
      <c r="J119" s="73"/>
      <c r="K119" s="73"/>
      <c r="L119" s="73"/>
      <c r="M119" s="73"/>
      <c r="N119" s="73"/>
      <c r="O119" s="73"/>
      <c r="P119" s="73">
        <v>3</v>
      </c>
      <c r="Q119" s="73">
        <v>3</v>
      </c>
      <c r="R119" s="73">
        <v>3</v>
      </c>
      <c r="S119" s="73"/>
      <c r="T119" s="73"/>
      <c r="U119" s="73"/>
      <c r="V119" s="73"/>
      <c r="W119" s="73"/>
      <c r="X119" s="73"/>
      <c r="Y119" s="73"/>
      <c r="Z119" s="73"/>
      <c r="AA119" s="73"/>
      <c r="AB119" s="73"/>
      <c r="AC119" s="73"/>
      <c r="AD119" s="73"/>
      <c r="AE119" s="73"/>
      <c r="AF119" s="73"/>
      <c r="AG119" s="73"/>
      <c r="AH119" s="73"/>
      <c r="AI119" s="73">
        <v>3</v>
      </c>
      <c r="AJ119" s="73">
        <v>3</v>
      </c>
      <c r="AK119" s="73">
        <v>3</v>
      </c>
      <c r="AL119" s="73"/>
      <c r="AM119" s="73"/>
      <c r="AN119" s="73"/>
      <c r="AO119" s="73"/>
      <c r="AP119" s="73"/>
      <c r="AQ119" s="73"/>
      <c r="AR119" s="73"/>
      <c r="AS119" s="73"/>
      <c r="AT119" s="73"/>
      <c r="AU119" s="73"/>
      <c r="AV119" s="73"/>
      <c r="AW119" s="73"/>
      <c r="AX119" s="73"/>
      <c r="AY119" s="73"/>
      <c r="AZ119" s="73"/>
      <c r="BA119" s="73"/>
      <c r="BB119" s="73"/>
      <c r="BC119" s="73"/>
      <c r="BD119" s="73">
        <v>3</v>
      </c>
      <c r="BE119" s="73">
        <v>3</v>
      </c>
      <c r="BF119" s="73">
        <v>3</v>
      </c>
      <c r="BG119" s="73">
        <v>3</v>
      </c>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4"/>
      <c r="DL119" s="68">
        <f t="shared" si="108"/>
        <v>0</v>
      </c>
      <c r="DM119" s="69">
        <f t="shared" si="109"/>
        <v>1</v>
      </c>
      <c r="DN119" s="69">
        <f t="shared" si="110"/>
        <v>0</v>
      </c>
      <c r="DO119" s="70">
        <f t="shared" si="111"/>
        <v>0</v>
      </c>
      <c r="DP119" s="120">
        <v>0</v>
      </c>
      <c r="DQ119" s="121">
        <f t="shared" si="112"/>
        <v>0</v>
      </c>
    </row>
    <row r="120" spans="1:123" ht="12.75" customHeight="1" x14ac:dyDescent="0.2">
      <c r="A120" s="94">
        <v>1</v>
      </c>
      <c r="B120" s="117" t="s">
        <v>351</v>
      </c>
      <c r="C120" s="116" t="s">
        <v>352</v>
      </c>
      <c r="D120" s="111" t="s">
        <v>409</v>
      </c>
      <c r="E120" s="140"/>
      <c r="F120" s="73"/>
      <c r="G120" s="73"/>
      <c r="H120" s="73"/>
      <c r="I120" s="73"/>
      <c r="J120" s="73"/>
      <c r="K120" s="73"/>
      <c r="L120" s="73"/>
      <c r="M120" s="73"/>
      <c r="N120" s="73"/>
      <c r="O120" s="73"/>
      <c r="P120" s="73"/>
      <c r="Q120" s="73"/>
      <c r="R120" s="73"/>
      <c r="S120" s="73">
        <v>3</v>
      </c>
      <c r="T120" s="73">
        <v>3</v>
      </c>
      <c r="U120" s="73">
        <v>3</v>
      </c>
      <c r="V120" s="73"/>
      <c r="W120" s="73"/>
      <c r="X120" s="73"/>
      <c r="Y120" s="73"/>
      <c r="Z120" s="73"/>
      <c r="AA120" s="73"/>
      <c r="AB120" s="73"/>
      <c r="AC120" s="73"/>
      <c r="AD120" s="73"/>
      <c r="AE120" s="73"/>
      <c r="AF120" s="73"/>
      <c r="AG120" s="73"/>
      <c r="AH120" s="73"/>
      <c r="AI120" s="73"/>
      <c r="AJ120" s="73"/>
      <c r="AK120" s="73"/>
      <c r="AL120" s="73">
        <v>3</v>
      </c>
      <c r="AM120" s="73">
        <v>3</v>
      </c>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4"/>
      <c r="DL120" s="68">
        <f t="shared" si="108"/>
        <v>0</v>
      </c>
      <c r="DM120" s="69">
        <f t="shared" si="109"/>
        <v>1</v>
      </c>
      <c r="DN120" s="69">
        <f t="shared" si="110"/>
        <v>0</v>
      </c>
      <c r="DO120" s="70">
        <f t="shared" si="111"/>
        <v>0</v>
      </c>
      <c r="DP120" s="120">
        <v>0</v>
      </c>
      <c r="DQ120" s="121">
        <f t="shared" si="112"/>
        <v>0</v>
      </c>
    </row>
    <row r="121" spans="1:123" ht="12.75" customHeight="1" x14ac:dyDescent="0.2">
      <c r="A121" s="94">
        <v>1</v>
      </c>
      <c r="B121" s="117">
        <v>64690647</v>
      </c>
      <c r="C121" s="116" t="s">
        <v>448</v>
      </c>
      <c r="D121" s="111" t="s">
        <v>409</v>
      </c>
      <c r="E121" s="140"/>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v>3</v>
      </c>
      <c r="AO121" s="73">
        <v>3</v>
      </c>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4"/>
      <c r="DL121" s="68">
        <f t="shared" si="108"/>
        <v>0</v>
      </c>
      <c r="DM121" s="69">
        <f t="shared" si="109"/>
        <v>1</v>
      </c>
      <c r="DN121" s="69">
        <f t="shared" si="110"/>
        <v>0</v>
      </c>
      <c r="DO121" s="70">
        <f t="shared" si="111"/>
        <v>0</v>
      </c>
      <c r="DP121" s="120">
        <v>0</v>
      </c>
      <c r="DQ121" s="121">
        <f t="shared" si="112"/>
        <v>0</v>
      </c>
    </row>
    <row r="122" spans="1:123" ht="12.75" customHeight="1" x14ac:dyDescent="0.2">
      <c r="A122" s="94">
        <v>1</v>
      </c>
      <c r="B122" s="117" t="s">
        <v>354</v>
      </c>
      <c r="C122" s="116" t="s">
        <v>449</v>
      </c>
      <c r="D122" s="111" t="s">
        <v>409</v>
      </c>
      <c r="E122" s="140"/>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v>3</v>
      </c>
      <c r="AQ122" s="73">
        <v>3</v>
      </c>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4"/>
      <c r="DL122" s="68">
        <f t="shared" si="108"/>
        <v>0</v>
      </c>
      <c r="DM122" s="69">
        <f t="shared" si="109"/>
        <v>1</v>
      </c>
      <c r="DN122" s="69">
        <f t="shared" si="110"/>
        <v>0</v>
      </c>
      <c r="DO122" s="70">
        <f t="shared" si="111"/>
        <v>0</v>
      </c>
      <c r="DP122" s="120">
        <v>0</v>
      </c>
      <c r="DQ122" s="121">
        <f t="shared" si="112"/>
        <v>0</v>
      </c>
    </row>
    <row r="123" spans="1:123" s="32" customFormat="1" ht="12.75" customHeight="1" x14ac:dyDescent="0.2">
      <c r="A123" s="108"/>
      <c r="B123" s="153" t="s">
        <v>168</v>
      </c>
      <c r="C123" s="162" t="s">
        <v>181</v>
      </c>
      <c r="D123" s="111" t="s">
        <v>409</v>
      </c>
      <c r="E123" s="141"/>
      <c r="F123" s="38"/>
      <c r="G123" s="38"/>
      <c r="H123" s="38"/>
      <c r="I123" s="38"/>
      <c r="J123" s="38"/>
      <c r="K123" s="38"/>
      <c r="L123" s="38"/>
      <c r="M123" s="38"/>
      <c r="N123" s="38"/>
      <c r="O123" s="38"/>
      <c r="P123" s="38"/>
      <c r="Q123" s="38"/>
      <c r="R123" s="38"/>
      <c r="S123" s="38"/>
      <c r="T123" s="38"/>
      <c r="U123" s="38"/>
      <c r="V123" s="73"/>
      <c r="W123" s="73"/>
      <c r="X123" s="73"/>
      <c r="Y123" s="73"/>
      <c r="Z123" s="73"/>
      <c r="AA123" s="73"/>
      <c r="AB123" s="73"/>
      <c r="AC123" s="73"/>
      <c r="AD123" s="73"/>
      <c r="AE123" s="73"/>
      <c r="AF123" s="73"/>
      <c r="AG123" s="38"/>
      <c r="AH123" s="38"/>
      <c r="AI123" s="73"/>
      <c r="AJ123" s="38"/>
      <c r="AK123" s="38"/>
      <c r="AL123" s="73"/>
      <c r="AM123" s="38"/>
      <c r="AN123" s="38"/>
      <c r="AO123" s="73"/>
      <c r="AP123" s="38"/>
      <c r="AQ123" s="38"/>
      <c r="AR123" s="38"/>
      <c r="AS123" s="38"/>
      <c r="AT123" s="38"/>
      <c r="AU123" s="38"/>
      <c r="AV123" s="38"/>
      <c r="AW123" s="38"/>
      <c r="AX123" s="38"/>
      <c r="AY123" s="38"/>
      <c r="AZ123" s="38"/>
      <c r="BA123" s="38"/>
      <c r="BB123" s="73"/>
      <c r="BC123" s="73"/>
      <c r="BD123" s="38"/>
      <c r="BE123" s="38"/>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109"/>
      <c r="DL123" s="68" t="str">
        <f t="shared" si="94"/>
        <v/>
      </c>
      <c r="DM123" s="69" t="str">
        <f t="shared" si="95"/>
        <v/>
      </c>
      <c r="DN123" s="69" t="str">
        <f t="shared" si="96"/>
        <v/>
      </c>
      <c r="DO123" s="70" t="str">
        <f t="shared" si="97"/>
        <v/>
      </c>
      <c r="DP123" s="120"/>
      <c r="DQ123" s="121" t="str">
        <f t="shared" si="58"/>
        <v/>
      </c>
      <c r="DS123" s="27"/>
    </row>
    <row r="124" spans="1:123" s="32" customFormat="1" ht="12.75" customHeight="1" x14ac:dyDescent="0.2">
      <c r="A124" s="108">
        <v>7</v>
      </c>
      <c r="B124" s="98" t="s">
        <v>110</v>
      </c>
      <c r="C124" s="31" t="s">
        <v>182</v>
      </c>
      <c r="D124" s="111" t="s">
        <v>409</v>
      </c>
      <c r="E124" s="141"/>
      <c r="F124" s="38">
        <v>1</v>
      </c>
      <c r="G124" s="38">
        <v>1</v>
      </c>
      <c r="H124" s="38">
        <v>1</v>
      </c>
      <c r="I124" s="38">
        <v>1</v>
      </c>
      <c r="J124" s="38">
        <v>1</v>
      </c>
      <c r="K124" s="38">
        <v>1</v>
      </c>
      <c r="L124" s="38">
        <v>1</v>
      </c>
      <c r="M124" s="38"/>
      <c r="N124" s="38"/>
      <c r="O124" s="38"/>
      <c r="P124" s="38"/>
      <c r="Q124" s="38"/>
      <c r="R124" s="38"/>
      <c r="S124" s="38"/>
      <c r="T124" s="38"/>
      <c r="U124" s="38"/>
      <c r="V124" s="73">
        <v>1</v>
      </c>
      <c r="W124" s="73">
        <v>1</v>
      </c>
      <c r="X124" s="73">
        <v>1</v>
      </c>
      <c r="Y124" s="73">
        <v>1</v>
      </c>
      <c r="Z124" s="73">
        <v>1</v>
      </c>
      <c r="AA124" s="73">
        <v>1</v>
      </c>
      <c r="AB124" s="73">
        <v>1</v>
      </c>
      <c r="AC124" s="73">
        <v>1</v>
      </c>
      <c r="AD124" s="73"/>
      <c r="AE124" s="73"/>
      <c r="AF124" s="73"/>
      <c r="AG124" s="38"/>
      <c r="AH124" s="38"/>
      <c r="AI124" s="73"/>
      <c r="AJ124" s="38"/>
      <c r="AK124" s="38"/>
      <c r="AL124" s="73"/>
      <c r="AM124" s="38"/>
      <c r="AN124" s="38"/>
      <c r="AO124" s="73"/>
      <c r="AP124" s="38"/>
      <c r="AQ124" s="38"/>
      <c r="AR124" s="38">
        <v>1</v>
      </c>
      <c r="AS124" s="38">
        <v>1</v>
      </c>
      <c r="AT124" s="38">
        <v>1</v>
      </c>
      <c r="AU124" s="38">
        <v>1</v>
      </c>
      <c r="AV124" s="38">
        <v>1</v>
      </c>
      <c r="AW124" s="38">
        <v>1</v>
      </c>
      <c r="AX124" s="38">
        <v>1</v>
      </c>
      <c r="AY124" s="38">
        <v>1</v>
      </c>
      <c r="AZ124" s="38"/>
      <c r="BA124" s="38"/>
      <c r="BB124" s="73"/>
      <c r="BC124" s="73"/>
      <c r="BD124" s="38"/>
      <c r="BE124" s="38"/>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109"/>
      <c r="DL124" s="68">
        <f t="shared" ref="DL124:DL127" si="113">IF(A124="","",IF(AND(ISERROR(SEARCH("U",E124))=FALSE,CoatedBoards=TRUE),0,IF(AND(ISERROR(SEARCH("C",E124))=FALSE,CoatedBoards=FALSE),0,SUMPRODUCT($E$6:$DK$6,E124:DK124))))</f>
        <v>0</v>
      </c>
      <c r="DM124" s="69" t="str">
        <f t="shared" ref="DM124:DM127" si="114">IF(A124="","",VLOOKUP(A124,TheMatrix,5,FALSE))</f>
        <v>PCS</v>
      </c>
      <c r="DN124" s="69">
        <f t="shared" ref="DN124:DN127" si="115">IF(A124="","",IF(DL124&gt;0,MAX(CEILING(DL124/VLOOKUP(A124,TheMatrix,3,FALSE),1)*VLOOKUP(A124,TheMatrix,2,FALSE),VLOOKUP(A124,TheMatrix,4,FALSE)),0))</f>
        <v>0</v>
      </c>
      <c r="DO124" s="70">
        <f t="shared" ref="DO124:DO127" si="116">IF(A124="","",IF(DM124&gt;SparingLevel,0,DN124))</f>
        <v>0</v>
      </c>
      <c r="DP124" s="120">
        <v>0</v>
      </c>
      <c r="DQ124" s="121">
        <f t="shared" ref="DQ124:DQ127" si="117">IF(A124="","",IF(ISERROR(DO124*DP124),IF(DO124&lt;&gt;0,"Ask for Quote",0),DO124*DP124))</f>
        <v>0</v>
      </c>
      <c r="DS124" s="27"/>
    </row>
    <row r="125" spans="1:123" s="32" customFormat="1" ht="12.75" customHeight="1" x14ac:dyDescent="0.2">
      <c r="A125" s="108">
        <v>7</v>
      </c>
      <c r="B125" s="98" t="s">
        <v>111</v>
      </c>
      <c r="C125" s="31" t="s">
        <v>183</v>
      </c>
      <c r="D125" s="111" t="s">
        <v>409</v>
      </c>
      <c r="E125" s="141"/>
      <c r="F125" s="38"/>
      <c r="G125" s="38"/>
      <c r="H125" s="38"/>
      <c r="I125" s="38"/>
      <c r="J125" s="38"/>
      <c r="K125" s="38"/>
      <c r="L125" s="38"/>
      <c r="M125" s="38">
        <v>1</v>
      </c>
      <c r="N125" s="38">
        <v>1</v>
      </c>
      <c r="O125" s="38"/>
      <c r="P125" s="38"/>
      <c r="Q125" s="38"/>
      <c r="R125" s="38"/>
      <c r="S125" s="38"/>
      <c r="T125" s="38"/>
      <c r="U125" s="38"/>
      <c r="V125" s="73"/>
      <c r="W125" s="73"/>
      <c r="X125" s="73"/>
      <c r="Y125" s="73"/>
      <c r="Z125" s="73"/>
      <c r="AA125" s="73"/>
      <c r="AB125" s="73"/>
      <c r="AC125" s="73"/>
      <c r="AD125" s="73">
        <v>1</v>
      </c>
      <c r="AE125" s="73">
        <v>1</v>
      </c>
      <c r="AF125" s="73">
        <v>1</v>
      </c>
      <c r="AG125" s="38"/>
      <c r="AH125" s="38"/>
      <c r="AI125" s="73"/>
      <c r="AJ125" s="38"/>
      <c r="AK125" s="38"/>
      <c r="AL125" s="73"/>
      <c r="AM125" s="38"/>
      <c r="AN125" s="38"/>
      <c r="AO125" s="73"/>
      <c r="AP125" s="38"/>
      <c r="AQ125" s="38"/>
      <c r="AR125" s="38"/>
      <c r="AS125" s="38"/>
      <c r="AT125" s="38"/>
      <c r="AU125" s="38"/>
      <c r="AV125" s="38"/>
      <c r="AW125" s="38"/>
      <c r="AX125" s="38"/>
      <c r="AY125" s="38"/>
      <c r="AZ125" s="38">
        <v>1</v>
      </c>
      <c r="BA125" s="38">
        <v>1</v>
      </c>
      <c r="BB125" s="73">
        <v>1</v>
      </c>
      <c r="BC125" s="73">
        <v>1</v>
      </c>
      <c r="BD125" s="38"/>
      <c r="BE125" s="38"/>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109"/>
      <c r="DL125" s="68">
        <f t="shared" si="113"/>
        <v>0</v>
      </c>
      <c r="DM125" s="69" t="str">
        <f t="shared" si="114"/>
        <v>PCS</v>
      </c>
      <c r="DN125" s="69">
        <f t="shared" si="115"/>
        <v>0</v>
      </c>
      <c r="DO125" s="70">
        <f t="shared" si="116"/>
        <v>0</v>
      </c>
      <c r="DP125" s="120">
        <v>0</v>
      </c>
      <c r="DQ125" s="121">
        <f t="shared" si="117"/>
        <v>0</v>
      </c>
      <c r="DS125" s="27"/>
    </row>
    <row r="126" spans="1:123" s="32" customFormat="1" ht="12.75" customHeight="1" x14ac:dyDescent="0.2">
      <c r="A126" s="108">
        <v>7</v>
      </c>
      <c r="B126" s="98" t="s">
        <v>112</v>
      </c>
      <c r="C126" s="31" t="s">
        <v>184</v>
      </c>
      <c r="D126" s="111" t="s">
        <v>409</v>
      </c>
      <c r="E126" s="141"/>
      <c r="F126" s="38"/>
      <c r="G126" s="38"/>
      <c r="H126" s="38"/>
      <c r="I126" s="38"/>
      <c r="J126" s="38"/>
      <c r="K126" s="38"/>
      <c r="L126" s="38"/>
      <c r="M126" s="38"/>
      <c r="N126" s="38"/>
      <c r="O126" s="38">
        <v>1</v>
      </c>
      <c r="P126" s="38"/>
      <c r="Q126" s="38"/>
      <c r="R126" s="38"/>
      <c r="S126" s="38"/>
      <c r="T126" s="38"/>
      <c r="U126" s="38"/>
      <c r="V126" s="73"/>
      <c r="W126" s="73"/>
      <c r="X126" s="73"/>
      <c r="Y126" s="73"/>
      <c r="Z126" s="73"/>
      <c r="AA126" s="73"/>
      <c r="AB126" s="73"/>
      <c r="AC126" s="73"/>
      <c r="AD126" s="73"/>
      <c r="AE126" s="73"/>
      <c r="AF126" s="73"/>
      <c r="AG126" s="38">
        <v>1</v>
      </c>
      <c r="AH126" s="38">
        <v>1</v>
      </c>
      <c r="AI126" s="73"/>
      <c r="AJ126" s="38"/>
      <c r="AK126" s="38"/>
      <c r="AL126" s="73"/>
      <c r="AM126" s="38"/>
      <c r="AN126" s="38"/>
      <c r="AO126" s="73"/>
      <c r="AP126" s="38"/>
      <c r="AQ126" s="38"/>
      <c r="AR126" s="38"/>
      <c r="AS126" s="38"/>
      <c r="AT126" s="38"/>
      <c r="AU126" s="38"/>
      <c r="AV126" s="38"/>
      <c r="AW126" s="38"/>
      <c r="AX126" s="38"/>
      <c r="AY126" s="38"/>
      <c r="AZ126" s="38"/>
      <c r="BA126" s="38"/>
      <c r="BB126" s="73"/>
      <c r="BC126" s="73"/>
      <c r="BD126" s="38"/>
      <c r="BE126" s="38"/>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109"/>
      <c r="DL126" s="68">
        <f t="shared" ref="DL126" si="118">IF(A126="","",IF(AND(ISERROR(SEARCH("U",E126))=FALSE,CoatedBoards=TRUE),0,IF(AND(ISERROR(SEARCH("C",E126))=FALSE,CoatedBoards=FALSE),0,SUMPRODUCT($E$6:$DK$6,E126:DK126))))</f>
        <v>0</v>
      </c>
      <c r="DM126" s="69" t="str">
        <f t="shared" ref="DM126" si="119">IF(A126="","",VLOOKUP(A126,TheMatrix,5,FALSE))</f>
        <v>PCS</v>
      </c>
      <c r="DN126" s="69">
        <f t="shared" ref="DN126" si="120">IF(A126="","",IF(DL126&gt;0,MAX(CEILING(DL126/VLOOKUP(A126,TheMatrix,3,FALSE),1)*VLOOKUP(A126,TheMatrix,2,FALSE),VLOOKUP(A126,TheMatrix,4,FALSE)),0))</f>
        <v>0</v>
      </c>
      <c r="DO126" s="70">
        <f t="shared" ref="DO126" si="121">IF(A126="","",IF(DM126&gt;SparingLevel,0,DN126))</f>
        <v>0</v>
      </c>
      <c r="DP126" s="120">
        <v>0</v>
      </c>
      <c r="DQ126" s="121">
        <f t="shared" ref="DQ126" si="122">IF(A126="","",IF(ISERROR(DO126*DP126),IF(DO126&lt;&gt;0,"Ask for Quote",0),DO126*DP126))</f>
        <v>0</v>
      </c>
      <c r="DS126" s="27"/>
    </row>
    <row r="127" spans="1:123" s="32" customFormat="1" ht="12.75" customHeight="1" x14ac:dyDescent="0.2">
      <c r="A127" s="108">
        <v>7</v>
      </c>
      <c r="B127" s="98" t="s">
        <v>356</v>
      </c>
      <c r="C127" s="31" t="s">
        <v>357</v>
      </c>
      <c r="D127" s="111" t="s">
        <v>409</v>
      </c>
      <c r="E127" s="141"/>
      <c r="F127" s="38"/>
      <c r="G127" s="38"/>
      <c r="H127" s="38"/>
      <c r="I127" s="38"/>
      <c r="J127" s="38"/>
      <c r="K127" s="38"/>
      <c r="L127" s="38"/>
      <c r="M127" s="38"/>
      <c r="N127" s="38"/>
      <c r="O127" s="38"/>
      <c r="P127" s="38">
        <v>1</v>
      </c>
      <c r="Q127" s="38">
        <v>1</v>
      </c>
      <c r="R127" s="38"/>
      <c r="S127" s="38"/>
      <c r="T127" s="38"/>
      <c r="U127" s="38"/>
      <c r="V127" s="73"/>
      <c r="W127" s="73"/>
      <c r="X127" s="73"/>
      <c r="Y127" s="73"/>
      <c r="Z127" s="73"/>
      <c r="AA127" s="73"/>
      <c r="AB127" s="73"/>
      <c r="AC127" s="73"/>
      <c r="AD127" s="73"/>
      <c r="AE127" s="73"/>
      <c r="AF127" s="73"/>
      <c r="AG127" s="38"/>
      <c r="AH127" s="38"/>
      <c r="AI127" s="73">
        <v>1</v>
      </c>
      <c r="AJ127" s="38">
        <v>1</v>
      </c>
      <c r="AK127" s="38"/>
      <c r="AL127" s="73"/>
      <c r="AM127" s="38"/>
      <c r="AN127" s="38"/>
      <c r="AO127" s="73"/>
      <c r="AP127" s="38"/>
      <c r="AQ127" s="38"/>
      <c r="AR127" s="38"/>
      <c r="AS127" s="38"/>
      <c r="AT127" s="38"/>
      <c r="AU127" s="38"/>
      <c r="AV127" s="38"/>
      <c r="AW127" s="38"/>
      <c r="AX127" s="38"/>
      <c r="AY127" s="38"/>
      <c r="AZ127" s="38"/>
      <c r="BA127" s="38"/>
      <c r="BB127" s="73"/>
      <c r="BC127" s="73"/>
      <c r="BD127" s="38">
        <v>1</v>
      </c>
      <c r="BE127" s="38">
        <v>1</v>
      </c>
      <c r="BF127" s="73">
        <v>1</v>
      </c>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109"/>
      <c r="DL127" s="68">
        <f t="shared" si="113"/>
        <v>0</v>
      </c>
      <c r="DM127" s="69" t="str">
        <f t="shared" si="114"/>
        <v>PCS</v>
      </c>
      <c r="DN127" s="69">
        <f t="shared" si="115"/>
        <v>0</v>
      </c>
      <c r="DO127" s="70">
        <f t="shared" si="116"/>
        <v>0</v>
      </c>
      <c r="DP127" s="120">
        <v>0</v>
      </c>
      <c r="DQ127" s="121">
        <f t="shared" si="117"/>
        <v>0</v>
      </c>
      <c r="DS127" s="27"/>
    </row>
    <row r="128" spans="1:123" s="32" customFormat="1" ht="12.75" customHeight="1" x14ac:dyDescent="0.2">
      <c r="A128" s="108">
        <v>7</v>
      </c>
      <c r="B128" s="98" t="s">
        <v>358</v>
      </c>
      <c r="C128" s="31" t="s">
        <v>359</v>
      </c>
      <c r="D128" s="111" t="s">
        <v>409</v>
      </c>
      <c r="E128" s="141"/>
      <c r="F128" s="38"/>
      <c r="G128" s="38"/>
      <c r="H128" s="38"/>
      <c r="I128" s="38"/>
      <c r="J128" s="38"/>
      <c r="K128" s="38"/>
      <c r="L128" s="38"/>
      <c r="M128" s="38"/>
      <c r="N128" s="38"/>
      <c r="O128" s="38"/>
      <c r="P128" s="38"/>
      <c r="Q128" s="38"/>
      <c r="R128" s="38">
        <v>1</v>
      </c>
      <c r="S128" s="38">
        <v>1</v>
      </c>
      <c r="T128" s="38"/>
      <c r="U128" s="38"/>
      <c r="V128" s="73"/>
      <c r="W128" s="73"/>
      <c r="X128" s="73"/>
      <c r="Y128" s="73"/>
      <c r="Z128" s="73"/>
      <c r="AA128" s="73"/>
      <c r="AB128" s="73"/>
      <c r="AC128" s="73"/>
      <c r="AD128" s="73"/>
      <c r="AE128" s="73"/>
      <c r="AF128" s="73"/>
      <c r="AG128" s="38"/>
      <c r="AH128" s="38"/>
      <c r="AI128" s="73"/>
      <c r="AJ128" s="38"/>
      <c r="AK128" s="38">
        <v>1</v>
      </c>
      <c r="AL128" s="73">
        <v>1</v>
      </c>
      <c r="AM128" s="38"/>
      <c r="AN128" s="38"/>
      <c r="AO128" s="73"/>
      <c r="AP128" s="38"/>
      <c r="AQ128" s="38"/>
      <c r="AR128" s="38"/>
      <c r="AS128" s="38"/>
      <c r="AT128" s="38"/>
      <c r="AU128" s="38"/>
      <c r="AV128" s="38"/>
      <c r="AW128" s="38"/>
      <c r="AX128" s="38"/>
      <c r="AY128" s="38"/>
      <c r="AZ128" s="38"/>
      <c r="BA128" s="38"/>
      <c r="BB128" s="73"/>
      <c r="BC128" s="73"/>
      <c r="BD128" s="38"/>
      <c r="BE128" s="38"/>
      <c r="BF128" s="73"/>
      <c r="BG128" s="73">
        <v>1</v>
      </c>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109"/>
      <c r="DL128" s="68">
        <f t="shared" si="94"/>
        <v>0</v>
      </c>
      <c r="DM128" s="69" t="str">
        <f t="shared" si="95"/>
        <v>PCS</v>
      </c>
      <c r="DN128" s="69">
        <f t="shared" si="96"/>
        <v>0</v>
      </c>
      <c r="DO128" s="70">
        <f t="shared" si="97"/>
        <v>0</v>
      </c>
      <c r="DP128" s="120">
        <v>0</v>
      </c>
      <c r="DQ128" s="121">
        <f t="shared" si="58"/>
        <v>0</v>
      </c>
      <c r="DS128" s="27"/>
    </row>
    <row r="129" spans="1:123" s="32" customFormat="1" ht="12.75" customHeight="1" x14ac:dyDescent="0.2">
      <c r="A129" s="108">
        <v>7</v>
      </c>
      <c r="B129" s="98" t="s">
        <v>360</v>
      </c>
      <c r="C129" s="31" t="s">
        <v>361</v>
      </c>
      <c r="D129" s="111" t="s">
        <v>409</v>
      </c>
      <c r="E129" s="141"/>
      <c r="F129" s="38"/>
      <c r="G129" s="38"/>
      <c r="H129" s="38"/>
      <c r="I129" s="38"/>
      <c r="J129" s="38"/>
      <c r="K129" s="38"/>
      <c r="L129" s="38"/>
      <c r="M129" s="38"/>
      <c r="N129" s="38"/>
      <c r="O129" s="38"/>
      <c r="P129" s="38"/>
      <c r="Q129" s="38"/>
      <c r="R129" s="38"/>
      <c r="S129" s="38"/>
      <c r="T129" s="38">
        <v>1</v>
      </c>
      <c r="U129" s="38">
        <v>1</v>
      </c>
      <c r="V129" s="73"/>
      <c r="W129" s="73"/>
      <c r="X129" s="73"/>
      <c r="Y129" s="73"/>
      <c r="Z129" s="73"/>
      <c r="AA129" s="73"/>
      <c r="AB129" s="73"/>
      <c r="AC129" s="73"/>
      <c r="AD129" s="73"/>
      <c r="AE129" s="73"/>
      <c r="AF129" s="73"/>
      <c r="AG129" s="38"/>
      <c r="AH129" s="38"/>
      <c r="AI129" s="73"/>
      <c r="AJ129" s="38"/>
      <c r="AK129" s="38"/>
      <c r="AL129" s="73"/>
      <c r="AM129" s="38">
        <v>1</v>
      </c>
      <c r="AN129" s="38"/>
      <c r="AO129" s="73"/>
      <c r="AP129" s="38"/>
      <c r="AQ129" s="38"/>
      <c r="AR129" s="38"/>
      <c r="AS129" s="38"/>
      <c r="AT129" s="38"/>
      <c r="AU129" s="38"/>
      <c r="AV129" s="38"/>
      <c r="AW129" s="38"/>
      <c r="AX129" s="38"/>
      <c r="AY129" s="38"/>
      <c r="AZ129" s="38"/>
      <c r="BA129" s="38"/>
      <c r="BB129" s="73"/>
      <c r="BC129" s="73"/>
      <c r="BD129" s="38"/>
      <c r="BE129" s="38"/>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109"/>
      <c r="DL129" s="68">
        <f t="shared" si="94"/>
        <v>0</v>
      </c>
      <c r="DM129" s="69" t="str">
        <f t="shared" si="95"/>
        <v>PCS</v>
      </c>
      <c r="DN129" s="69">
        <f t="shared" si="96"/>
        <v>0</v>
      </c>
      <c r="DO129" s="70">
        <f t="shared" si="97"/>
        <v>0</v>
      </c>
      <c r="DP129" s="120">
        <v>0</v>
      </c>
      <c r="DQ129" s="121">
        <f t="shared" si="58"/>
        <v>0</v>
      </c>
      <c r="DS129" s="27"/>
    </row>
    <row r="130" spans="1:123" s="32" customFormat="1" ht="12.75" customHeight="1" x14ac:dyDescent="0.2">
      <c r="A130" s="108">
        <v>7</v>
      </c>
      <c r="B130" s="98" t="s">
        <v>362</v>
      </c>
      <c r="C130" s="31" t="s">
        <v>363</v>
      </c>
      <c r="D130" s="111" t="s">
        <v>409</v>
      </c>
      <c r="E130" s="141"/>
      <c r="F130" s="38"/>
      <c r="G130" s="38"/>
      <c r="H130" s="38"/>
      <c r="I130" s="38"/>
      <c r="J130" s="38"/>
      <c r="K130" s="38"/>
      <c r="L130" s="38"/>
      <c r="M130" s="38"/>
      <c r="N130" s="38"/>
      <c r="O130" s="38"/>
      <c r="P130" s="38"/>
      <c r="Q130" s="38"/>
      <c r="R130" s="38"/>
      <c r="S130" s="38"/>
      <c r="T130" s="38"/>
      <c r="U130" s="38"/>
      <c r="V130" s="73"/>
      <c r="W130" s="73"/>
      <c r="X130" s="73"/>
      <c r="Y130" s="73"/>
      <c r="Z130" s="73"/>
      <c r="AA130" s="73"/>
      <c r="AB130" s="73"/>
      <c r="AC130" s="73"/>
      <c r="AD130" s="73"/>
      <c r="AE130" s="73"/>
      <c r="AF130" s="73"/>
      <c r="AG130" s="38"/>
      <c r="AH130" s="38"/>
      <c r="AI130" s="73"/>
      <c r="AJ130" s="38"/>
      <c r="AK130" s="38"/>
      <c r="AL130" s="73"/>
      <c r="AM130" s="38"/>
      <c r="AN130" s="38">
        <v>1</v>
      </c>
      <c r="AO130" s="73">
        <v>1</v>
      </c>
      <c r="AP130" s="38">
        <v>1</v>
      </c>
      <c r="AQ130" s="38">
        <v>1</v>
      </c>
      <c r="AR130" s="38"/>
      <c r="AS130" s="38"/>
      <c r="AT130" s="38"/>
      <c r="AU130" s="38"/>
      <c r="AV130" s="38"/>
      <c r="AW130" s="38"/>
      <c r="AX130" s="38"/>
      <c r="AY130" s="38"/>
      <c r="AZ130" s="38"/>
      <c r="BA130" s="38"/>
      <c r="BB130" s="73"/>
      <c r="BC130" s="73"/>
      <c r="BD130" s="38"/>
      <c r="BE130" s="38"/>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109"/>
      <c r="DL130" s="68">
        <f t="shared" si="94"/>
        <v>0</v>
      </c>
      <c r="DM130" s="69" t="str">
        <f t="shared" si="95"/>
        <v>PCS</v>
      </c>
      <c r="DN130" s="69">
        <f t="shared" si="96"/>
        <v>0</v>
      </c>
      <c r="DO130" s="70">
        <f t="shared" si="97"/>
        <v>0</v>
      </c>
      <c r="DP130" s="120">
        <v>0</v>
      </c>
      <c r="DQ130" s="121">
        <f t="shared" si="58"/>
        <v>0</v>
      </c>
      <c r="DS130" s="27"/>
    </row>
    <row r="131" spans="1:123" ht="25.5" customHeight="1" x14ac:dyDescent="0.2">
      <c r="A131" s="94"/>
      <c r="B131" s="156" t="s">
        <v>175</v>
      </c>
      <c r="C131" s="147"/>
      <c r="D131" s="111" t="s">
        <v>177</v>
      </c>
      <c r="E131" s="140"/>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4"/>
      <c r="DL131" s="68" t="str">
        <f t="shared" si="94"/>
        <v/>
      </c>
      <c r="DM131" s="69" t="str">
        <f t="shared" si="95"/>
        <v/>
      </c>
      <c r="DN131" s="69" t="str">
        <f t="shared" si="96"/>
        <v/>
      </c>
      <c r="DO131" s="70" t="str">
        <f t="shared" si="97"/>
        <v/>
      </c>
      <c r="DP131" s="120"/>
      <c r="DQ131" s="121" t="str">
        <f t="shared" si="58"/>
        <v/>
      </c>
    </row>
    <row r="132" spans="1:123" ht="12.75" customHeight="1" x14ac:dyDescent="0.2">
      <c r="A132" s="94"/>
      <c r="B132" s="146" t="s">
        <v>92</v>
      </c>
      <c r="C132" s="147"/>
      <c r="D132" s="111" t="s">
        <v>177</v>
      </c>
      <c r="E132" s="140"/>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4"/>
      <c r="DL132" s="68" t="str">
        <f t="shared" ref="DL132:DL170" si="123">IF(A132="","",IF(AND(ISERROR(SEARCH("U",E132))=FALSE,CoatedBoards=TRUE),0,IF(AND(ISERROR(SEARCH("C",E132))=FALSE,CoatedBoards=FALSE),0,SUMPRODUCT($E$6:$DK$6,E132:DK132))))</f>
        <v/>
      </c>
      <c r="DM132" s="69" t="str">
        <f t="shared" ref="DM132:DM170" si="124">IF(A132="","",VLOOKUP(A132,TheMatrix,5,FALSE))</f>
        <v/>
      </c>
      <c r="DN132" s="69" t="str">
        <f t="shared" ref="DN132:DN170" si="125">IF(A132="","",IF(DL132&gt;0,MAX(CEILING(DL132/VLOOKUP(A132,TheMatrix,3,FALSE),1)*VLOOKUP(A132,TheMatrix,2,FALSE),VLOOKUP(A132,TheMatrix,4,FALSE)),0))</f>
        <v/>
      </c>
      <c r="DO132" s="70" t="str">
        <f t="shared" ref="DO132:DO170" si="126">IF(A132="","",IF(DM132&gt;SparingLevel,0,DN132))</f>
        <v/>
      </c>
      <c r="DP132" s="120"/>
      <c r="DQ132" s="121" t="str">
        <f t="shared" ref="DQ132:DQ205" si="127">IF(A132="","",IF(ISERROR(DO132*DP132),IF(DO132&lt;&gt;0,"Ask for Quote",0),DO132*DP132))</f>
        <v/>
      </c>
    </row>
    <row r="133" spans="1:123" ht="12.75" customHeight="1" x14ac:dyDescent="0.2">
      <c r="A133" s="94">
        <v>9</v>
      </c>
      <c r="B133" s="30" t="s">
        <v>145</v>
      </c>
      <c r="C133" s="31" t="s">
        <v>146</v>
      </c>
      <c r="D133" s="111" t="s">
        <v>177</v>
      </c>
      <c r="E133" s="140"/>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v>1</v>
      </c>
      <c r="BJ133" s="73">
        <v>1</v>
      </c>
      <c r="BK133" s="73">
        <v>1</v>
      </c>
      <c r="BL133" s="73">
        <v>1</v>
      </c>
      <c r="BM133" s="73"/>
      <c r="BN133" s="73"/>
      <c r="BO133" s="73"/>
      <c r="BP133" s="73"/>
      <c r="BQ133" s="73"/>
      <c r="BR133" s="73"/>
      <c r="BS133" s="73"/>
      <c r="BT133" s="73"/>
      <c r="BU133" s="73"/>
      <c r="BV133" s="73"/>
      <c r="BW133" s="73"/>
      <c r="BX133" s="73"/>
      <c r="BY133" s="73">
        <v>1</v>
      </c>
      <c r="BZ133" s="73">
        <v>1</v>
      </c>
      <c r="CA133" s="73">
        <v>1</v>
      </c>
      <c r="CB133" s="73">
        <v>1</v>
      </c>
      <c r="CC133" s="73">
        <v>1</v>
      </c>
      <c r="CD133" s="73"/>
      <c r="CE133" s="73"/>
      <c r="CF133" s="73"/>
      <c r="CG133" s="73"/>
      <c r="CH133" s="73"/>
      <c r="CI133" s="73"/>
      <c r="CJ133" s="73"/>
      <c r="CK133" s="73"/>
      <c r="CL133" s="73"/>
      <c r="CM133" s="73"/>
      <c r="CN133" s="73"/>
      <c r="CO133" s="73"/>
      <c r="CP133" s="73"/>
      <c r="CQ133" s="73"/>
      <c r="CR133" s="73"/>
      <c r="CS133" s="73"/>
      <c r="CT133" s="73"/>
      <c r="CU133" s="73">
        <v>1</v>
      </c>
      <c r="CV133" s="73">
        <v>1</v>
      </c>
      <c r="CW133" s="73">
        <v>1</v>
      </c>
      <c r="CX133" s="73">
        <v>1</v>
      </c>
      <c r="CY133" s="73">
        <v>1</v>
      </c>
      <c r="CZ133" s="73"/>
      <c r="DA133" s="73"/>
      <c r="DB133" s="73"/>
      <c r="DC133" s="73"/>
      <c r="DD133" s="73"/>
      <c r="DE133" s="73"/>
      <c r="DF133" s="73"/>
      <c r="DG133" s="73"/>
      <c r="DH133" s="73"/>
      <c r="DI133" s="73"/>
      <c r="DJ133" s="73"/>
      <c r="DK133" s="74"/>
      <c r="DL133" s="68">
        <f t="shared" si="123"/>
        <v>0</v>
      </c>
      <c r="DM133" s="69">
        <f t="shared" si="124"/>
        <v>3</v>
      </c>
      <c r="DN133" s="69">
        <f t="shared" si="125"/>
        <v>0</v>
      </c>
      <c r="DO133" s="70">
        <f t="shared" si="126"/>
        <v>0</v>
      </c>
      <c r="DP133" s="120">
        <v>0</v>
      </c>
      <c r="DQ133" s="121">
        <f t="shared" si="127"/>
        <v>0</v>
      </c>
    </row>
    <row r="134" spans="1:123" ht="12.75" customHeight="1" x14ac:dyDescent="0.2">
      <c r="A134" s="94">
        <v>9</v>
      </c>
      <c r="B134" s="97" t="s">
        <v>137</v>
      </c>
      <c r="C134" s="31" t="s">
        <v>138</v>
      </c>
      <c r="D134" s="111" t="s">
        <v>177</v>
      </c>
      <c r="E134" s="140"/>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v>1</v>
      </c>
      <c r="DA134" s="73"/>
      <c r="DB134" s="73"/>
      <c r="DC134" s="73"/>
      <c r="DD134" s="73"/>
      <c r="DE134" s="73"/>
      <c r="DF134" s="73"/>
      <c r="DG134" s="73"/>
      <c r="DH134" s="73"/>
      <c r="DI134" s="73"/>
      <c r="DJ134" s="73"/>
      <c r="DK134" s="74"/>
      <c r="DL134" s="68">
        <f>IF(A134="","",IF(AND(ISERROR(SEARCH("U",E134))=FALSE,CoatedBoards=TRUE),0,IF(AND(ISERROR(SEARCH("C",E134))=FALSE,CoatedBoards=FALSE),0,SUMPRODUCT($E$6:$DK$6,E134:DK134))))</f>
        <v>0</v>
      </c>
      <c r="DM134" s="69">
        <f>IF(A134="","",VLOOKUP(A134,TheMatrix,5,FALSE))</f>
        <v>3</v>
      </c>
      <c r="DN134" s="69">
        <f>IF(A134="","",IF(DL134&gt;0,MAX(CEILING(DL134/VLOOKUP(A134,TheMatrix,3,FALSE),1)*VLOOKUP(A134,TheMatrix,2,FALSE),VLOOKUP(A134,TheMatrix,4,FALSE)),0))</f>
        <v>0</v>
      </c>
      <c r="DO134" s="70">
        <f>IF(A134="","",IF(DM134&gt;SparingLevel,0,DN134))</f>
        <v>0</v>
      </c>
      <c r="DP134" s="120">
        <v>0</v>
      </c>
      <c r="DQ134" s="121">
        <f>IF(A134="","",IF(ISERROR(DO134*DP134),IF(DO134&lt;&gt;0,"Ask for Quote",0),DO134*DP134))</f>
        <v>0</v>
      </c>
    </row>
    <row r="135" spans="1:123" ht="12.75" customHeight="1" x14ac:dyDescent="0.2">
      <c r="A135" s="94">
        <v>9</v>
      </c>
      <c r="B135" s="97" t="s">
        <v>139</v>
      </c>
      <c r="C135" s="31" t="s">
        <v>140</v>
      </c>
      <c r="D135" s="111" t="s">
        <v>177</v>
      </c>
      <c r="E135" s="140"/>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v>1</v>
      </c>
      <c r="BN135" s="73">
        <v>1</v>
      </c>
      <c r="BO135" s="73">
        <v>1</v>
      </c>
      <c r="BP135" s="73"/>
      <c r="BQ135" s="73"/>
      <c r="BR135" s="73"/>
      <c r="BS135" s="73"/>
      <c r="BT135" s="73"/>
      <c r="BU135" s="73"/>
      <c r="BV135" s="73"/>
      <c r="BW135" s="73"/>
      <c r="BX135" s="73"/>
      <c r="BY135" s="73"/>
      <c r="BZ135" s="73"/>
      <c r="CA135" s="73"/>
      <c r="CB135" s="73"/>
      <c r="CC135" s="73"/>
      <c r="CD135" s="73">
        <v>1</v>
      </c>
      <c r="CE135" s="73">
        <v>1</v>
      </c>
      <c r="CF135" s="73">
        <v>1</v>
      </c>
      <c r="CG135" s="73">
        <v>1</v>
      </c>
      <c r="CH135" s="73">
        <v>1</v>
      </c>
      <c r="CI135" s="73"/>
      <c r="CJ135" s="73"/>
      <c r="CK135" s="73"/>
      <c r="CL135" s="73"/>
      <c r="CM135" s="73"/>
      <c r="CN135" s="73"/>
      <c r="CO135" s="73"/>
      <c r="CP135" s="73"/>
      <c r="CQ135" s="73"/>
      <c r="CR135" s="73"/>
      <c r="CS135" s="73"/>
      <c r="CT135" s="73"/>
      <c r="CU135" s="73"/>
      <c r="CV135" s="73"/>
      <c r="CW135" s="73"/>
      <c r="CX135" s="73"/>
      <c r="CY135" s="73"/>
      <c r="CZ135" s="73"/>
      <c r="DA135" s="73">
        <v>1</v>
      </c>
      <c r="DB135" s="73">
        <v>1</v>
      </c>
      <c r="DC135" s="73">
        <v>1</v>
      </c>
      <c r="DD135" s="73">
        <v>1</v>
      </c>
      <c r="DE135" s="73"/>
      <c r="DF135" s="73"/>
      <c r="DG135" s="73"/>
      <c r="DH135" s="73"/>
      <c r="DI135" s="73"/>
      <c r="DJ135" s="73"/>
      <c r="DK135" s="74"/>
      <c r="DL135" s="68">
        <f t="shared" si="123"/>
        <v>0</v>
      </c>
      <c r="DM135" s="69">
        <f t="shared" si="124"/>
        <v>3</v>
      </c>
      <c r="DN135" s="69">
        <f t="shared" si="125"/>
        <v>0</v>
      </c>
      <c r="DO135" s="70">
        <f t="shared" si="126"/>
        <v>0</v>
      </c>
      <c r="DP135" s="120">
        <v>0</v>
      </c>
      <c r="DQ135" s="121">
        <f t="shared" si="127"/>
        <v>0</v>
      </c>
    </row>
    <row r="136" spans="1:123" ht="12.75" customHeight="1" x14ac:dyDescent="0.2">
      <c r="A136" s="94">
        <v>9</v>
      </c>
      <c r="B136" s="97" t="s">
        <v>141</v>
      </c>
      <c r="C136" s="31" t="s">
        <v>142</v>
      </c>
      <c r="D136" s="111" t="s">
        <v>177</v>
      </c>
      <c r="E136" s="140"/>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v>1</v>
      </c>
      <c r="BQ136" s="73">
        <v>1</v>
      </c>
      <c r="BR136" s="73">
        <v>1</v>
      </c>
      <c r="BS136" s="73"/>
      <c r="BT136" s="73"/>
      <c r="BU136" s="73"/>
      <c r="BV136" s="73"/>
      <c r="BW136" s="73"/>
      <c r="BX136" s="73"/>
      <c r="BY136" s="73"/>
      <c r="BZ136" s="73"/>
      <c r="CA136" s="73"/>
      <c r="CB136" s="73"/>
      <c r="CC136" s="73"/>
      <c r="CD136" s="73"/>
      <c r="CE136" s="73"/>
      <c r="CF136" s="73"/>
      <c r="CG136" s="73"/>
      <c r="CH136" s="73"/>
      <c r="CI136" s="73">
        <v>1</v>
      </c>
      <c r="CJ136" s="73">
        <v>1</v>
      </c>
      <c r="CK136" s="73">
        <v>1</v>
      </c>
      <c r="CL136" s="73"/>
      <c r="CM136" s="73"/>
      <c r="CN136" s="73"/>
      <c r="CO136" s="73"/>
      <c r="CP136" s="73"/>
      <c r="CQ136" s="73"/>
      <c r="CR136" s="73"/>
      <c r="CS136" s="73"/>
      <c r="CT136" s="73"/>
      <c r="CU136" s="73"/>
      <c r="CV136" s="73"/>
      <c r="CW136" s="73"/>
      <c r="CX136" s="73"/>
      <c r="CY136" s="73"/>
      <c r="CZ136" s="73"/>
      <c r="DA136" s="73"/>
      <c r="DB136" s="73"/>
      <c r="DC136" s="73"/>
      <c r="DD136" s="73"/>
      <c r="DE136" s="73">
        <v>1</v>
      </c>
      <c r="DF136" s="73">
        <v>1</v>
      </c>
      <c r="DG136" s="73"/>
      <c r="DH136" s="73"/>
      <c r="DI136" s="73"/>
      <c r="DJ136" s="73"/>
      <c r="DK136" s="74"/>
      <c r="DL136" s="68">
        <f t="shared" si="123"/>
        <v>0</v>
      </c>
      <c r="DM136" s="69">
        <f t="shared" si="124"/>
        <v>3</v>
      </c>
      <c r="DN136" s="69">
        <f t="shared" si="125"/>
        <v>0</v>
      </c>
      <c r="DO136" s="70">
        <f t="shared" si="126"/>
        <v>0</v>
      </c>
      <c r="DP136" s="120">
        <v>0</v>
      </c>
      <c r="DQ136" s="121">
        <f t="shared" si="127"/>
        <v>0</v>
      </c>
    </row>
    <row r="137" spans="1:123" ht="12.75" customHeight="1" x14ac:dyDescent="0.2">
      <c r="A137" s="94">
        <v>9</v>
      </c>
      <c r="B137" s="30" t="s">
        <v>364</v>
      </c>
      <c r="C137" s="31" t="s">
        <v>365</v>
      </c>
      <c r="D137" s="111" t="s">
        <v>177</v>
      </c>
      <c r="E137" s="140"/>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v>1</v>
      </c>
      <c r="BT137" s="73"/>
      <c r="BU137" s="73"/>
      <c r="BV137" s="73"/>
      <c r="BW137" s="73"/>
      <c r="BX137" s="73"/>
      <c r="BY137" s="73"/>
      <c r="BZ137" s="73"/>
      <c r="CA137" s="73"/>
      <c r="CB137" s="73"/>
      <c r="CC137" s="73"/>
      <c r="CD137" s="73"/>
      <c r="CE137" s="73"/>
      <c r="CF137" s="73"/>
      <c r="CG137" s="73"/>
      <c r="CH137" s="73"/>
      <c r="CI137" s="73"/>
      <c r="CJ137" s="73"/>
      <c r="CK137" s="73"/>
      <c r="CL137" s="73">
        <v>1</v>
      </c>
      <c r="CM137" s="73"/>
      <c r="CN137" s="73"/>
      <c r="CO137" s="73"/>
      <c r="CP137" s="73"/>
      <c r="CQ137" s="73"/>
      <c r="CR137" s="73"/>
      <c r="CS137" s="73"/>
      <c r="CT137" s="73"/>
      <c r="CU137" s="73"/>
      <c r="CV137" s="73"/>
      <c r="CW137" s="73"/>
      <c r="CX137" s="73"/>
      <c r="CY137" s="73"/>
      <c r="CZ137" s="73"/>
      <c r="DA137" s="73"/>
      <c r="DB137" s="73"/>
      <c r="DC137" s="73"/>
      <c r="DD137" s="73"/>
      <c r="DE137" s="73"/>
      <c r="DF137" s="73"/>
      <c r="DG137" s="73">
        <v>1</v>
      </c>
      <c r="DH137" s="73">
        <v>1</v>
      </c>
      <c r="DI137" s="73"/>
      <c r="DJ137" s="73"/>
      <c r="DK137" s="74"/>
      <c r="DL137" s="68">
        <f t="shared" ref="DL137:DL139" si="128">IF(A137="","",IF(AND(ISERROR(SEARCH("U",E137))=FALSE,CoatedBoards=TRUE),0,IF(AND(ISERROR(SEARCH("C",E137))=FALSE,CoatedBoards=FALSE),0,SUMPRODUCT($E$6:$DK$6,E137:DK137))))</f>
        <v>0</v>
      </c>
      <c r="DM137" s="69">
        <f t="shared" ref="DM137:DM139" si="129">IF(A137="","",VLOOKUP(A137,TheMatrix,5,FALSE))</f>
        <v>3</v>
      </c>
      <c r="DN137" s="69">
        <f t="shared" ref="DN137:DN139" si="130">IF(A137="","",IF(DL137&gt;0,MAX(CEILING(DL137/VLOOKUP(A137,TheMatrix,3,FALSE),1)*VLOOKUP(A137,TheMatrix,2,FALSE),VLOOKUP(A137,TheMatrix,4,FALSE)),0))</f>
        <v>0</v>
      </c>
      <c r="DO137" s="70">
        <f t="shared" ref="DO137:DO139" si="131">IF(A137="","",IF(DM137&gt;SparingLevel,0,DN137))</f>
        <v>0</v>
      </c>
      <c r="DP137" s="120">
        <v>0</v>
      </c>
      <c r="DQ137" s="121">
        <f t="shared" ref="DQ137:DQ139" si="132">IF(A137="","",IF(ISERROR(DO137*DP137),IF(DO137&lt;&gt;0,"Ask for Quote",0),DO137*DP137))</f>
        <v>0</v>
      </c>
    </row>
    <row r="138" spans="1:123" ht="12.75" customHeight="1" x14ac:dyDescent="0.2">
      <c r="A138" s="94">
        <v>9</v>
      </c>
      <c r="B138" s="97" t="s">
        <v>366</v>
      </c>
      <c r="C138" s="31" t="s">
        <v>367</v>
      </c>
      <c r="D138" s="111" t="s">
        <v>177</v>
      </c>
      <c r="E138" s="140"/>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v>1</v>
      </c>
      <c r="BU138" s="73"/>
      <c r="BV138" s="73"/>
      <c r="BW138" s="73"/>
      <c r="BX138" s="73"/>
      <c r="BY138" s="73"/>
      <c r="BZ138" s="73"/>
      <c r="CA138" s="73"/>
      <c r="CB138" s="73"/>
      <c r="CC138" s="73"/>
      <c r="CD138" s="73"/>
      <c r="CE138" s="73"/>
      <c r="CF138" s="73"/>
      <c r="CG138" s="73"/>
      <c r="CH138" s="73"/>
      <c r="CI138" s="73"/>
      <c r="CJ138" s="73"/>
      <c r="CK138" s="73"/>
      <c r="CL138" s="73"/>
      <c r="CM138" s="73">
        <v>1</v>
      </c>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v>1</v>
      </c>
      <c r="DJ138" s="73"/>
      <c r="DK138" s="74"/>
      <c r="DL138" s="68">
        <f t="shared" si="128"/>
        <v>0</v>
      </c>
      <c r="DM138" s="69">
        <f t="shared" si="129"/>
        <v>3</v>
      </c>
      <c r="DN138" s="69">
        <f t="shared" si="130"/>
        <v>0</v>
      </c>
      <c r="DO138" s="70">
        <f t="shared" si="131"/>
        <v>0</v>
      </c>
      <c r="DP138" s="120">
        <v>0</v>
      </c>
      <c r="DQ138" s="121">
        <f t="shared" si="132"/>
        <v>0</v>
      </c>
    </row>
    <row r="139" spans="1:123" ht="12.75" customHeight="1" x14ac:dyDescent="0.2">
      <c r="A139" s="94">
        <v>9</v>
      </c>
      <c r="B139" s="97" t="s">
        <v>368</v>
      </c>
      <c r="C139" s="31" t="s">
        <v>369</v>
      </c>
      <c r="D139" s="111" t="s">
        <v>177</v>
      </c>
      <c r="E139" s="140"/>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v>1</v>
      </c>
      <c r="BV139" s="73">
        <v>1</v>
      </c>
      <c r="BW139" s="73"/>
      <c r="BX139" s="73"/>
      <c r="BY139" s="73"/>
      <c r="BZ139" s="73"/>
      <c r="CA139" s="73"/>
      <c r="CB139" s="73"/>
      <c r="CC139" s="73"/>
      <c r="CD139" s="73"/>
      <c r="CE139" s="73"/>
      <c r="CF139" s="73"/>
      <c r="CG139" s="73"/>
      <c r="CH139" s="73"/>
      <c r="CI139" s="73"/>
      <c r="CJ139" s="73"/>
      <c r="CK139" s="73"/>
      <c r="CL139" s="73"/>
      <c r="CM139" s="73"/>
      <c r="CN139" s="73">
        <v>1</v>
      </c>
      <c r="CO139" s="73">
        <v>1</v>
      </c>
      <c r="CP139" s="73"/>
      <c r="CQ139" s="73"/>
      <c r="CR139" s="73"/>
      <c r="CS139" s="73"/>
      <c r="CT139" s="73"/>
      <c r="CU139" s="73"/>
      <c r="CV139" s="73"/>
      <c r="CW139" s="73"/>
      <c r="CX139" s="73"/>
      <c r="CY139" s="73"/>
      <c r="CZ139" s="73"/>
      <c r="DA139" s="73"/>
      <c r="DB139" s="73"/>
      <c r="DC139" s="73"/>
      <c r="DD139" s="73"/>
      <c r="DE139" s="73"/>
      <c r="DF139" s="73"/>
      <c r="DG139" s="73"/>
      <c r="DH139" s="73"/>
      <c r="DI139" s="73"/>
      <c r="DJ139" s="73">
        <v>1</v>
      </c>
      <c r="DK139" s="74"/>
      <c r="DL139" s="68">
        <f t="shared" si="128"/>
        <v>0</v>
      </c>
      <c r="DM139" s="69">
        <f t="shared" si="129"/>
        <v>3</v>
      </c>
      <c r="DN139" s="69">
        <f t="shared" si="130"/>
        <v>0</v>
      </c>
      <c r="DO139" s="70">
        <f t="shared" si="131"/>
        <v>0</v>
      </c>
      <c r="DP139" s="120">
        <v>0</v>
      </c>
      <c r="DQ139" s="121">
        <f t="shared" si="132"/>
        <v>0</v>
      </c>
    </row>
    <row r="140" spans="1:123" ht="12.75" customHeight="1" x14ac:dyDescent="0.2">
      <c r="A140" s="94">
        <v>9</v>
      </c>
      <c r="B140" s="30" t="s">
        <v>370</v>
      </c>
      <c r="C140" s="31" t="s">
        <v>371</v>
      </c>
      <c r="D140" s="111" t="s">
        <v>177</v>
      </c>
      <c r="E140" s="140"/>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v>1</v>
      </c>
      <c r="BX140" s="73">
        <v>1</v>
      </c>
      <c r="BY140" s="73"/>
      <c r="BZ140" s="73"/>
      <c r="CA140" s="73"/>
      <c r="CB140" s="73"/>
      <c r="CC140" s="73"/>
      <c r="CD140" s="73"/>
      <c r="CE140" s="73"/>
      <c r="CF140" s="73"/>
      <c r="CG140" s="73"/>
      <c r="CH140" s="73"/>
      <c r="CI140" s="73"/>
      <c r="CJ140" s="73"/>
      <c r="CK140" s="73"/>
      <c r="CL140" s="73"/>
      <c r="CM140" s="73"/>
      <c r="CN140" s="73"/>
      <c r="CO140" s="73"/>
      <c r="CP140" s="73">
        <v>1</v>
      </c>
      <c r="CQ140" s="73"/>
      <c r="CR140" s="73"/>
      <c r="CS140" s="73"/>
      <c r="CT140" s="73"/>
      <c r="CU140" s="73"/>
      <c r="CV140" s="73"/>
      <c r="CW140" s="73"/>
      <c r="CX140" s="73"/>
      <c r="CY140" s="73"/>
      <c r="CZ140" s="73"/>
      <c r="DA140" s="73"/>
      <c r="DB140" s="73"/>
      <c r="DC140" s="73"/>
      <c r="DD140" s="73"/>
      <c r="DE140" s="73"/>
      <c r="DF140" s="73"/>
      <c r="DG140" s="73"/>
      <c r="DH140" s="73"/>
      <c r="DI140" s="73"/>
      <c r="DJ140" s="73"/>
      <c r="DK140" s="74"/>
      <c r="DL140" s="68">
        <f t="shared" ref="DL140:DL141" si="133">IF(A140="","",IF(AND(ISERROR(SEARCH("U",E140))=FALSE,CoatedBoards=TRUE),0,IF(AND(ISERROR(SEARCH("C",E140))=FALSE,CoatedBoards=FALSE),0,SUMPRODUCT($E$6:$DK$6,E140:DK140))))</f>
        <v>0</v>
      </c>
      <c r="DM140" s="69">
        <f t="shared" ref="DM140:DM141" si="134">IF(A140="","",VLOOKUP(A140,TheMatrix,5,FALSE))</f>
        <v>3</v>
      </c>
      <c r="DN140" s="69">
        <f t="shared" ref="DN140:DN141" si="135">IF(A140="","",IF(DL140&gt;0,MAX(CEILING(DL140/VLOOKUP(A140,TheMatrix,3,FALSE),1)*VLOOKUP(A140,TheMatrix,2,FALSE),VLOOKUP(A140,TheMatrix,4,FALSE)),0))</f>
        <v>0</v>
      </c>
      <c r="DO140" s="70">
        <f t="shared" ref="DO140:DO141" si="136">IF(A140="","",IF(DM140&gt;SparingLevel,0,DN140))</f>
        <v>0</v>
      </c>
      <c r="DP140" s="120">
        <v>0</v>
      </c>
      <c r="DQ140" s="121">
        <f t="shared" ref="DQ140:DQ141" si="137">IF(A140="","",IF(ISERROR(DO140*DP140),IF(DO140&lt;&gt;0,"Ask for Quote",0),DO140*DP140))</f>
        <v>0</v>
      </c>
    </row>
    <row r="141" spans="1:123" ht="12.75" customHeight="1" x14ac:dyDescent="0.2">
      <c r="A141" s="94">
        <v>9</v>
      </c>
      <c r="B141" s="97" t="s">
        <v>305</v>
      </c>
      <c r="C141" s="31" t="s">
        <v>306</v>
      </c>
      <c r="D141" s="111" t="s">
        <v>177</v>
      </c>
      <c r="E141" s="140"/>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v>1</v>
      </c>
      <c r="CR141" s="73">
        <v>1</v>
      </c>
      <c r="CS141" s="73">
        <v>1</v>
      </c>
      <c r="CT141" s="73">
        <v>1</v>
      </c>
      <c r="CU141" s="73"/>
      <c r="CV141" s="73"/>
      <c r="CW141" s="73"/>
      <c r="CX141" s="73"/>
      <c r="CY141" s="73"/>
      <c r="CZ141" s="73"/>
      <c r="DA141" s="73"/>
      <c r="DB141" s="73"/>
      <c r="DC141" s="73"/>
      <c r="DD141" s="73"/>
      <c r="DE141" s="73"/>
      <c r="DF141" s="73"/>
      <c r="DG141" s="73"/>
      <c r="DH141" s="73"/>
      <c r="DI141" s="73"/>
      <c r="DJ141" s="73"/>
      <c r="DK141" s="74"/>
      <c r="DL141" s="68">
        <f t="shared" si="133"/>
        <v>0</v>
      </c>
      <c r="DM141" s="69">
        <f t="shared" si="134"/>
        <v>3</v>
      </c>
      <c r="DN141" s="69">
        <f t="shared" si="135"/>
        <v>0</v>
      </c>
      <c r="DO141" s="70">
        <f t="shared" si="136"/>
        <v>0</v>
      </c>
      <c r="DP141" s="120">
        <v>0</v>
      </c>
      <c r="DQ141" s="121">
        <f t="shared" si="137"/>
        <v>0</v>
      </c>
    </row>
    <row r="142" spans="1:123" ht="12.75" customHeight="1" x14ac:dyDescent="0.2">
      <c r="A142" s="94"/>
      <c r="B142" s="146" t="s">
        <v>98</v>
      </c>
      <c r="C142" s="147"/>
      <c r="D142" s="111" t="s">
        <v>177</v>
      </c>
      <c r="E142" s="140"/>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73"/>
      <c r="DH142" s="73"/>
      <c r="DI142" s="73"/>
      <c r="DJ142" s="73"/>
      <c r="DK142" s="74"/>
      <c r="DL142" s="68" t="str">
        <f t="shared" si="123"/>
        <v/>
      </c>
      <c r="DM142" s="69" t="str">
        <f t="shared" si="124"/>
        <v/>
      </c>
      <c r="DN142" s="69" t="str">
        <f t="shared" si="125"/>
        <v/>
      </c>
      <c r="DO142" s="70" t="str">
        <f t="shared" si="126"/>
        <v/>
      </c>
      <c r="DP142" s="120"/>
      <c r="DQ142" s="121" t="str">
        <f t="shared" si="127"/>
        <v/>
      </c>
    </row>
    <row r="143" spans="1:123" ht="12.75" customHeight="1" x14ac:dyDescent="0.2">
      <c r="A143" s="94">
        <v>9</v>
      </c>
      <c r="B143" s="97" t="s">
        <v>143</v>
      </c>
      <c r="C143" s="31" t="s">
        <v>144</v>
      </c>
      <c r="D143" s="111" t="s">
        <v>177</v>
      </c>
      <c r="E143" s="140"/>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v>1</v>
      </c>
      <c r="BJ143" s="73">
        <v>1</v>
      </c>
      <c r="BK143" s="73">
        <v>1</v>
      </c>
      <c r="BL143" s="73">
        <v>1</v>
      </c>
      <c r="BM143" s="73"/>
      <c r="BN143" s="73"/>
      <c r="BO143" s="73"/>
      <c r="BP143" s="73"/>
      <c r="BQ143" s="73"/>
      <c r="BR143" s="73"/>
      <c r="BS143" s="73"/>
      <c r="BT143" s="73"/>
      <c r="BU143" s="73"/>
      <c r="BV143" s="73"/>
      <c r="BW143" s="73"/>
      <c r="BX143" s="73"/>
      <c r="BY143" s="73">
        <v>1</v>
      </c>
      <c r="BZ143" s="73">
        <v>1</v>
      </c>
      <c r="CA143" s="73">
        <v>1</v>
      </c>
      <c r="CB143" s="73">
        <v>1</v>
      </c>
      <c r="CC143" s="73">
        <v>1</v>
      </c>
      <c r="CD143" s="73"/>
      <c r="CE143" s="73"/>
      <c r="CF143" s="73"/>
      <c r="CG143" s="73"/>
      <c r="CH143" s="73"/>
      <c r="CI143" s="73"/>
      <c r="CJ143" s="73"/>
      <c r="CK143" s="73"/>
      <c r="CL143" s="73"/>
      <c r="CM143" s="73"/>
      <c r="CN143" s="73"/>
      <c r="CO143" s="73"/>
      <c r="CP143" s="73"/>
      <c r="CQ143" s="73"/>
      <c r="CR143" s="73"/>
      <c r="CS143" s="73"/>
      <c r="CT143" s="73"/>
      <c r="CU143" s="73">
        <v>1</v>
      </c>
      <c r="CV143" s="73">
        <v>1</v>
      </c>
      <c r="CW143" s="73">
        <v>1</v>
      </c>
      <c r="CX143" s="73">
        <v>1</v>
      </c>
      <c r="CY143" s="73">
        <v>1</v>
      </c>
      <c r="CZ143" s="73"/>
      <c r="DA143" s="73"/>
      <c r="DB143" s="73"/>
      <c r="DC143" s="73"/>
      <c r="DD143" s="73"/>
      <c r="DE143" s="73"/>
      <c r="DF143" s="73"/>
      <c r="DG143" s="73"/>
      <c r="DH143" s="73"/>
      <c r="DI143" s="73"/>
      <c r="DJ143" s="73"/>
      <c r="DK143" s="74"/>
      <c r="DL143" s="68">
        <f t="shared" si="123"/>
        <v>0</v>
      </c>
      <c r="DM143" s="69">
        <f t="shared" si="124"/>
        <v>3</v>
      </c>
      <c r="DN143" s="69">
        <f t="shared" si="125"/>
        <v>0</v>
      </c>
      <c r="DO143" s="70">
        <f t="shared" si="126"/>
        <v>0</v>
      </c>
      <c r="DP143" s="120">
        <v>0</v>
      </c>
      <c r="DQ143" s="121">
        <f t="shared" si="127"/>
        <v>0</v>
      </c>
    </row>
    <row r="144" spans="1:123" ht="12.75" customHeight="1" x14ac:dyDescent="0.2">
      <c r="A144" s="94">
        <v>9</v>
      </c>
      <c r="B144" s="97" t="s">
        <v>145</v>
      </c>
      <c r="C144" s="31" t="s">
        <v>146</v>
      </c>
      <c r="D144" s="111" t="s">
        <v>177</v>
      </c>
      <c r="E144" s="140"/>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v>1</v>
      </c>
      <c r="BN144" s="73">
        <v>1</v>
      </c>
      <c r="BO144" s="73"/>
      <c r="BP144" s="73"/>
      <c r="BQ144" s="73"/>
      <c r="BR144" s="73"/>
      <c r="BS144" s="73"/>
      <c r="BT144" s="73"/>
      <c r="BU144" s="73"/>
      <c r="BV144" s="73"/>
      <c r="BW144" s="73"/>
      <c r="BX144" s="73"/>
      <c r="BY144" s="73"/>
      <c r="BZ144" s="73"/>
      <c r="CA144" s="73"/>
      <c r="CB144" s="73"/>
      <c r="CC144" s="73"/>
      <c r="CD144" s="73">
        <v>1</v>
      </c>
      <c r="CE144" s="73">
        <v>1</v>
      </c>
      <c r="CF144" s="73"/>
      <c r="CG144" s="73"/>
      <c r="CH144" s="73"/>
      <c r="CI144" s="73"/>
      <c r="CJ144" s="73"/>
      <c r="CK144" s="73"/>
      <c r="CL144" s="73"/>
      <c r="CM144" s="73"/>
      <c r="CN144" s="73"/>
      <c r="CO144" s="73"/>
      <c r="CP144" s="73"/>
      <c r="CQ144" s="73"/>
      <c r="CR144" s="73"/>
      <c r="CS144" s="73"/>
      <c r="CT144" s="73"/>
      <c r="CU144" s="73"/>
      <c r="CV144" s="73"/>
      <c r="CW144" s="73"/>
      <c r="CX144" s="73"/>
      <c r="CY144" s="73"/>
      <c r="CZ144" s="73">
        <v>1</v>
      </c>
      <c r="DA144" s="73"/>
      <c r="DB144" s="73"/>
      <c r="DC144" s="73"/>
      <c r="DD144" s="73"/>
      <c r="DE144" s="73"/>
      <c r="DF144" s="73"/>
      <c r="DG144" s="73"/>
      <c r="DH144" s="73"/>
      <c r="DI144" s="73"/>
      <c r="DJ144" s="73"/>
      <c r="DK144" s="74"/>
      <c r="DL144" s="68">
        <f t="shared" si="123"/>
        <v>0</v>
      </c>
      <c r="DM144" s="69">
        <f t="shared" si="124"/>
        <v>3</v>
      </c>
      <c r="DN144" s="69">
        <f t="shared" si="125"/>
        <v>0</v>
      </c>
      <c r="DO144" s="70">
        <f t="shared" si="126"/>
        <v>0</v>
      </c>
      <c r="DP144" s="120">
        <v>0</v>
      </c>
      <c r="DQ144" s="121">
        <f t="shared" si="127"/>
        <v>0</v>
      </c>
    </row>
    <row r="145" spans="1:123" ht="12.75" customHeight="1" x14ac:dyDescent="0.2">
      <c r="A145" s="94">
        <v>9</v>
      </c>
      <c r="B145" s="30" t="s">
        <v>147</v>
      </c>
      <c r="C145" s="31" t="s">
        <v>148</v>
      </c>
      <c r="D145" s="111" t="s">
        <v>177</v>
      </c>
      <c r="E145" s="140"/>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v>1</v>
      </c>
      <c r="BP145" s="73"/>
      <c r="BQ145" s="73"/>
      <c r="BR145" s="73"/>
      <c r="BS145" s="73"/>
      <c r="BT145" s="73"/>
      <c r="BU145" s="73"/>
      <c r="BV145" s="73"/>
      <c r="BW145" s="73"/>
      <c r="BX145" s="73"/>
      <c r="BY145" s="73"/>
      <c r="BZ145" s="73"/>
      <c r="CA145" s="73"/>
      <c r="CB145" s="73"/>
      <c r="CC145" s="73"/>
      <c r="CD145" s="73"/>
      <c r="CE145" s="73"/>
      <c r="CF145" s="73">
        <v>1</v>
      </c>
      <c r="CG145" s="73">
        <v>1</v>
      </c>
      <c r="CH145" s="73">
        <v>1</v>
      </c>
      <c r="CI145" s="73"/>
      <c r="CJ145" s="73"/>
      <c r="CK145" s="73"/>
      <c r="CL145" s="73"/>
      <c r="CM145" s="73"/>
      <c r="CN145" s="73"/>
      <c r="CO145" s="73"/>
      <c r="CP145" s="73"/>
      <c r="CQ145" s="73"/>
      <c r="CR145" s="73"/>
      <c r="CS145" s="73"/>
      <c r="CT145" s="73"/>
      <c r="CU145" s="73"/>
      <c r="CV145" s="73"/>
      <c r="CW145" s="73"/>
      <c r="CX145" s="73"/>
      <c r="CY145" s="73"/>
      <c r="CZ145" s="73"/>
      <c r="DA145" s="73">
        <v>1</v>
      </c>
      <c r="DB145" s="73">
        <v>1</v>
      </c>
      <c r="DC145" s="73">
        <v>1</v>
      </c>
      <c r="DD145" s="73">
        <v>1</v>
      </c>
      <c r="DE145" s="73"/>
      <c r="DF145" s="73"/>
      <c r="DG145" s="73"/>
      <c r="DH145" s="73"/>
      <c r="DI145" s="73"/>
      <c r="DJ145" s="73"/>
      <c r="DK145" s="74"/>
      <c r="DL145" s="68">
        <f t="shared" si="123"/>
        <v>0</v>
      </c>
      <c r="DM145" s="69">
        <f t="shared" si="124"/>
        <v>3</v>
      </c>
      <c r="DN145" s="69">
        <f t="shared" si="125"/>
        <v>0</v>
      </c>
      <c r="DO145" s="70">
        <f t="shared" si="126"/>
        <v>0</v>
      </c>
      <c r="DP145" s="120">
        <v>0</v>
      </c>
      <c r="DQ145" s="121">
        <f t="shared" si="127"/>
        <v>0</v>
      </c>
    </row>
    <row r="146" spans="1:123" ht="12.75" customHeight="1" x14ac:dyDescent="0.2">
      <c r="A146" s="94">
        <v>9</v>
      </c>
      <c r="B146" s="97" t="s">
        <v>149</v>
      </c>
      <c r="C146" s="31" t="s">
        <v>150</v>
      </c>
      <c r="D146" s="111" t="s">
        <v>177</v>
      </c>
      <c r="E146" s="140"/>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v>1</v>
      </c>
      <c r="BQ146" s="73">
        <v>1</v>
      </c>
      <c r="BR146" s="73">
        <v>1</v>
      </c>
      <c r="BS146" s="73"/>
      <c r="BT146" s="73"/>
      <c r="BU146" s="73"/>
      <c r="BV146" s="73"/>
      <c r="BW146" s="73"/>
      <c r="BX146" s="73"/>
      <c r="BY146" s="73"/>
      <c r="BZ146" s="73"/>
      <c r="CA146" s="73"/>
      <c r="CB146" s="73"/>
      <c r="CC146" s="73"/>
      <c r="CD146" s="73"/>
      <c r="CE146" s="73"/>
      <c r="CF146" s="73"/>
      <c r="CG146" s="73"/>
      <c r="CH146" s="73"/>
      <c r="CI146" s="73">
        <v>1</v>
      </c>
      <c r="CJ146" s="73">
        <v>1</v>
      </c>
      <c r="CK146" s="73">
        <v>1</v>
      </c>
      <c r="CL146" s="73"/>
      <c r="CM146" s="73"/>
      <c r="CN146" s="73"/>
      <c r="CO146" s="73"/>
      <c r="CP146" s="73"/>
      <c r="CQ146" s="73"/>
      <c r="CR146" s="73"/>
      <c r="CS146" s="73"/>
      <c r="CT146" s="73"/>
      <c r="CU146" s="73"/>
      <c r="CV146" s="73"/>
      <c r="CW146" s="73"/>
      <c r="CX146" s="73"/>
      <c r="CY146" s="73"/>
      <c r="CZ146" s="73"/>
      <c r="DA146" s="73"/>
      <c r="DB146" s="73"/>
      <c r="DC146" s="73"/>
      <c r="DD146" s="73"/>
      <c r="DE146" s="73">
        <v>1</v>
      </c>
      <c r="DF146" s="73">
        <v>1</v>
      </c>
      <c r="DG146" s="73"/>
      <c r="DH146" s="73"/>
      <c r="DI146" s="73"/>
      <c r="DJ146" s="73"/>
      <c r="DK146" s="74"/>
      <c r="DL146" s="68">
        <f t="shared" ref="DL146:DL148" si="138">IF(A146="","",IF(AND(ISERROR(SEARCH("U",E146))=FALSE,CoatedBoards=TRUE),0,IF(AND(ISERROR(SEARCH("C",E146))=FALSE,CoatedBoards=FALSE),0,SUMPRODUCT($E$6:$DK$6,E146:DK146))))</f>
        <v>0</v>
      </c>
      <c r="DM146" s="69">
        <f t="shared" ref="DM146:DM148" si="139">IF(A146="","",VLOOKUP(A146,TheMatrix,5,FALSE))</f>
        <v>3</v>
      </c>
      <c r="DN146" s="69">
        <f t="shared" ref="DN146:DN148" si="140">IF(A146="","",IF(DL146&gt;0,MAX(CEILING(DL146/VLOOKUP(A146,TheMatrix,3,FALSE),1)*VLOOKUP(A146,TheMatrix,2,FALSE),VLOOKUP(A146,TheMatrix,4,FALSE)),0))</f>
        <v>0</v>
      </c>
      <c r="DO146" s="70">
        <f t="shared" ref="DO146:DO148" si="141">IF(A146="","",IF(DM146&gt;SparingLevel,0,DN146))</f>
        <v>0</v>
      </c>
      <c r="DP146" s="120">
        <v>0</v>
      </c>
      <c r="DQ146" s="121">
        <f t="shared" ref="DQ146:DQ148" si="142">IF(A146="","",IF(ISERROR(DO146*DP146),IF(DO146&lt;&gt;0,"Ask for Quote",0),DO146*DP146))</f>
        <v>0</v>
      </c>
    </row>
    <row r="147" spans="1:123" ht="12.75" customHeight="1" x14ac:dyDescent="0.2">
      <c r="A147" s="94">
        <v>9</v>
      </c>
      <c r="B147" s="97" t="s">
        <v>141</v>
      </c>
      <c r="C147" s="31" t="s">
        <v>142</v>
      </c>
      <c r="D147" s="111" t="s">
        <v>177</v>
      </c>
      <c r="E147" s="140"/>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v>1</v>
      </c>
      <c r="BT147" s="73"/>
      <c r="BU147" s="73"/>
      <c r="BV147" s="73"/>
      <c r="BW147" s="73"/>
      <c r="BX147" s="73"/>
      <c r="BY147" s="73"/>
      <c r="BZ147" s="73"/>
      <c r="CA147" s="73"/>
      <c r="CB147" s="73"/>
      <c r="CC147" s="73"/>
      <c r="CD147" s="73"/>
      <c r="CE147" s="73"/>
      <c r="CF147" s="73"/>
      <c r="CG147" s="73"/>
      <c r="CH147" s="73"/>
      <c r="CI147" s="73"/>
      <c r="CJ147" s="73"/>
      <c r="CK147" s="73"/>
      <c r="CL147" s="73">
        <v>1</v>
      </c>
      <c r="CM147" s="73"/>
      <c r="CN147" s="73"/>
      <c r="CO147" s="73"/>
      <c r="CP147" s="73"/>
      <c r="CQ147" s="73"/>
      <c r="CR147" s="73"/>
      <c r="CS147" s="73"/>
      <c r="CT147" s="73"/>
      <c r="CU147" s="73"/>
      <c r="CV147" s="73"/>
      <c r="CW147" s="73"/>
      <c r="CX147" s="73"/>
      <c r="CY147" s="73"/>
      <c r="CZ147" s="73"/>
      <c r="DA147" s="73"/>
      <c r="DB147" s="73"/>
      <c r="DC147" s="73"/>
      <c r="DD147" s="73"/>
      <c r="DE147" s="73"/>
      <c r="DF147" s="73"/>
      <c r="DG147" s="73">
        <v>1</v>
      </c>
      <c r="DH147" s="73">
        <v>1</v>
      </c>
      <c r="DI147" s="73"/>
      <c r="DJ147" s="73"/>
      <c r="DK147" s="74"/>
      <c r="DL147" s="68">
        <f t="shared" si="138"/>
        <v>0</v>
      </c>
      <c r="DM147" s="69">
        <f t="shared" si="139"/>
        <v>3</v>
      </c>
      <c r="DN147" s="69">
        <f t="shared" si="140"/>
        <v>0</v>
      </c>
      <c r="DO147" s="70">
        <f t="shared" si="141"/>
        <v>0</v>
      </c>
      <c r="DP147" s="120">
        <v>0</v>
      </c>
      <c r="DQ147" s="121">
        <f t="shared" si="142"/>
        <v>0</v>
      </c>
    </row>
    <row r="148" spans="1:123" ht="12.75" customHeight="1" x14ac:dyDescent="0.2">
      <c r="A148" s="94">
        <v>9</v>
      </c>
      <c r="B148" s="30" t="s">
        <v>372</v>
      </c>
      <c r="C148" s="31" t="s">
        <v>373</v>
      </c>
      <c r="D148" s="111" t="s">
        <v>177</v>
      </c>
      <c r="E148" s="140"/>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v>1</v>
      </c>
      <c r="BU148" s="73"/>
      <c r="BV148" s="73"/>
      <c r="BW148" s="73"/>
      <c r="BX148" s="73"/>
      <c r="BY148" s="73"/>
      <c r="BZ148" s="73"/>
      <c r="CA148" s="73"/>
      <c r="CB148" s="73"/>
      <c r="CC148" s="73"/>
      <c r="CD148" s="73"/>
      <c r="CE148" s="73"/>
      <c r="CF148" s="73"/>
      <c r="CG148" s="73"/>
      <c r="CH148" s="73"/>
      <c r="CI148" s="73"/>
      <c r="CJ148" s="73"/>
      <c r="CK148" s="73"/>
      <c r="CL148" s="73"/>
      <c r="CM148" s="73">
        <v>1</v>
      </c>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v>1</v>
      </c>
      <c r="DJ148" s="73"/>
      <c r="DK148" s="74"/>
      <c r="DL148" s="68">
        <f t="shared" si="138"/>
        <v>0</v>
      </c>
      <c r="DM148" s="69">
        <f t="shared" si="139"/>
        <v>3</v>
      </c>
      <c r="DN148" s="69">
        <f t="shared" si="140"/>
        <v>0</v>
      </c>
      <c r="DO148" s="70">
        <f t="shared" si="141"/>
        <v>0</v>
      </c>
      <c r="DP148" s="120">
        <v>0</v>
      </c>
      <c r="DQ148" s="121">
        <f t="shared" si="142"/>
        <v>0</v>
      </c>
    </row>
    <row r="149" spans="1:123" ht="12.75" customHeight="1" x14ac:dyDescent="0.2">
      <c r="A149" s="94">
        <v>9</v>
      </c>
      <c r="B149" s="97" t="s">
        <v>364</v>
      </c>
      <c r="C149" s="31" t="s">
        <v>365</v>
      </c>
      <c r="D149" s="111" t="s">
        <v>177</v>
      </c>
      <c r="E149" s="140"/>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v>1</v>
      </c>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c r="DD149" s="73"/>
      <c r="DE149" s="73"/>
      <c r="DF149" s="73"/>
      <c r="DG149" s="73"/>
      <c r="DH149" s="73"/>
      <c r="DI149" s="73"/>
      <c r="DJ149" s="73">
        <v>1</v>
      </c>
      <c r="DK149" s="74"/>
      <c r="DL149" s="68">
        <f t="shared" ref="DL149:DL151" si="143">IF(A149="","",IF(AND(ISERROR(SEARCH("U",E149))=FALSE,CoatedBoards=TRUE),0,IF(AND(ISERROR(SEARCH("C",E149))=FALSE,CoatedBoards=FALSE),0,SUMPRODUCT($E$6:$DK$6,E149:DK149))))</f>
        <v>0</v>
      </c>
      <c r="DM149" s="69">
        <f t="shared" ref="DM149:DM151" si="144">IF(A149="","",VLOOKUP(A149,TheMatrix,5,FALSE))</f>
        <v>3</v>
      </c>
      <c r="DN149" s="69">
        <f t="shared" ref="DN149:DN151" si="145">IF(A149="","",IF(DL149&gt;0,MAX(CEILING(DL149/VLOOKUP(A149,TheMatrix,3,FALSE),1)*VLOOKUP(A149,TheMatrix,2,FALSE),VLOOKUP(A149,TheMatrix,4,FALSE)),0))</f>
        <v>0</v>
      </c>
      <c r="DO149" s="70">
        <f t="shared" ref="DO149:DO151" si="146">IF(A149="","",IF(DM149&gt;SparingLevel,0,DN149))</f>
        <v>0</v>
      </c>
      <c r="DP149" s="120">
        <v>0</v>
      </c>
      <c r="DQ149" s="121">
        <f t="shared" ref="DQ149:DQ151" si="147">IF(A149="","",IF(ISERROR(DO149*DP149),IF(DO149&lt;&gt;0,"Ask for Quote",0),DO149*DP149))</f>
        <v>0</v>
      </c>
    </row>
    <row r="150" spans="1:123" ht="12.75" customHeight="1" x14ac:dyDescent="0.2">
      <c r="A150" s="94">
        <v>9</v>
      </c>
      <c r="B150" s="97" t="s">
        <v>366</v>
      </c>
      <c r="C150" s="31" t="s">
        <v>367</v>
      </c>
      <c r="D150" s="111" t="s">
        <v>177</v>
      </c>
      <c r="E150" s="140"/>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v>1</v>
      </c>
      <c r="BW150" s="73">
        <v>1</v>
      </c>
      <c r="BX150" s="73"/>
      <c r="BY150" s="73"/>
      <c r="BZ150" s="73"/>
      <c r="CA150" s="73"/>
      <c r="CB150" s="73"/>
      <c r="CC150" s="73"/>
      <c r="CD150" s="73"/>
      <c r="CE150" s="73"/>
      <c r="CF150" s="73"/>
      <c r="CG150" s="73"/>
      <c r="CH150" s="73"/>
      <c r="CI150" s="73"/>
      <c r="CJ150" s="73"/>
      <c r="CK150" s="73"/>
      <c r="CL150" s="73"/>
      <c r="CM150" s="73"/>
      <c r="CN150" s="73">
        <v>1</v>
      </c>
      <c r="CO150" s="73">
        <v>1</v>
      </c>
      <c r="CP150" s="73">
        <v>1</v>
      </c>
      <c r="CQ150" s="73"/>
      <c r="CR150" s="73"/>
      <c r="CS150" s="73"/>
      <c r="CT150" s="73"/>
      <c r="CU150" s="73"/>
      <c r="CV150" s="73"/>
      <c r="CW150" s="73"/>
      <c r="CX150" s="73"/>
      <c r="CY150" s="73"/>
      <c r="CZ150" s="73"/>
      <c r="DA150" s="73"/>
      <c r="DB150" s="73"/>
      <c r="DC150" s="73"/>
      <c r="DD150" s="73"/>
      <c r="DE150" s="73"/>
      <c r="DF150" s="73"/>
      <c r="DG150" s="73"/>
      <c r="DH150" s="73"/>
      <c r="DI150" s="73"/>
      <c r="DJ150" s="73"/>
      <c r="DK150" s="74"/>
      <c r="DL150" s="68">
        <f t="shared" si="143"/>
        <v>0</v>
      </c>
      <c r="DM150" s="69">
        <f t="shared" si="144"/>
        <v>3</v>
      </c>
      <c r="DN150" s="69">
        <f t="shared" si="145"/>
        <v>0</v>
      </c>
      <c r="DO150" s="70">
        <f t="shared" si="146"/>
        <v>0</v>
      </c>
      <c r="DP150" s="120">
        <v>0</v>
      </c>
      <c r="DQ150" s="121">
        <f t="shared" si="147"/>
        <v>0</v>
      </c>
    </row>
    <row r="151" spans="1:123" ht="12.75" customHeight="1" x14ac:dyDescent="0.2">
      <c r="A151" s="94">
        <v>9</v>
      </c>
      <c r="B151" s="30" t="s">
        <v>368</v>
      </c>
      <c r="C151" s="31" t="s">
        <v>369</v>
      </c>
      <c r="D151" s="111" t="s">
        <v>177</v>
      </c>
      <c r="E151" s="140"/>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v>1</v>
      </c>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c r="DD151" s="73"/>
      <c r="DE151" s="73"/>
      <c r="DF151" s="73"/>
      <c r="DG151" s="73"/>
      <c r="DH151" s="73"/>
      <c r="DI151" s="73"/>
      <c r="DJ151" s="73"/>
      <c r="DK151" s="74"/>
      <c r="DL151" s="68">
        <f t="shared" si="143"/>
        <v>0</v>
      </c>
      <c r="DM151" s="69">
        <f t="shared" si="144"/>
        <v>3</v>
      </c>
      <c r="DN151" s="69">
        <f t="shared" si="145"/>
        <v>0</v>
      </c>
      <c r="DO151" s="70">
        <f t="shared" si="146"/>
        <v>0</v>
      </c>
      <c r="DP151" s="120">
        <v>0</v>
      </c>
      <c r="DQ151" s="121">
        <f t="shared" si="147"/>
        <v>0</v>
      </c>
    </row>
    <row r="152" spans="1:123" ht="12.75" customHeight="1" x14ac:dyDescent="0.2">
      <c r="A152" s="94">
        <v>9</v>
      </c>
      <c r="B152" s="97" t="s">
        <v>307</v>
      </c>
      <c r="C152" s="31" t="s">
        <v>308</v>
      </c>
      <c r="D152" s="111" t="s">
        <v>177</v>
      </c>
      <c r="E152" s="140"/>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v>1</v>
      </c>
      <c r="CR152" s="73">
        <v>1</v>
      </c>
      <c r="CS152" s="73">
        <v>1</v>
      </c>
      <c r="CT152" s="73">
        <v>1</v>
      </c>
      <c r="CU152" s="73"/>
      <c r="CV152" s="73"/>
      <c r="CW152" s="73"/>
      <c r="CX152" s="73"/>
      <c r="CY152" s="73"/>
      <c r="CZ152" s="73"/>
      <c r="DA152" s="73"/>
      <c r="DB152" s="73"/>
      <c r="DC152" s="73"/>
      <c r="DD152" s="73"/>
      <c r="DE152" s="73"/>
      <c r="DF152" s="73"/>
      <c r="DG152" s="73"/>
      <c r="DH152" s="73"/>
      <c r="DI152" s="73"/>
      <c r="DJ152" s="73"/>
      <c r="DK152" s="74"/>
      <c r="DL152" s="68">
        <f t="shared" si="123"/>
        <v>0</v>
      </c>
      <c r="DM152" s="69">
        <f t="shared" si="124"/>
        <v>3</v>
      </c>
      <c r="DN152" s="69">
        <f t="shared" si="125"/>
        <v>0</v>
      </c>
      <c r="DO152" s="70">
        <f t="shared" si="126"/>
        <v>0</v>
      </c>
      <c r="DP152" s="120">
        <v>0</v>
      </c>
      <c r="DQ152" s="121">
        <f t="shared" si="127"/>
        <v>0</v>
      </c>
    </row>
    <row r="153" spans="1:123" ht="12.75" customHeight="1" x14ac:dyDescent="0.2">
      <c r="A153" s="94"/>
      <c r="B153" s="146" t="s">
        <v>136</v>
      </c>
      <c r="C153" s="147"/>
      <c r="D153" s="111" t="s">
        <v>177</v>
      </c>
      <c r="E153" s="140"/>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4"/>
      <c r="DL153" s="68" t="str">
        <f t="shared" si="123"/>
        <v/>
      </c>
      <c r="DM153" s="69" t="str">
        <f t="shared" si="124"/>
        <v/>
      </c>
      <c r="DN153" s="69" t="str">
        <f t="shared" si="125"/>
        <v/>
      </c>
      <c r="DO153" s="70" t="str">
        <f t="shared" si="126"/>
        <v/>
      </c>
      <c r="DP153" s="120"/>
      <c r="DQ153" s="121" t="str">
        <f t="shared" si="127"/>
        <v/>
      </c>
    </row>
    <row r="154" spans="1:123" s="32" customFormat="1" ht="12.75" customHeight="1" x14ac:dyDescent="0.2">
      <c r="A154" s="108">
        <v>12</v>
      </c>
      <c r="B154" s="98" t="s">
        <v>374</v>
      </c>
      <c r="C154" s="31" t="s">
        <v>375</v>
      </c>
      <c r="D154" s="111" t="s">
        <v>177</v>
      </c>
      <c r="E154" s="141"/>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v>1</v>
      </c>
      <c r="BJ154" s="73">
        <v>1</v>
      </c>
      <c r="BK154" s="73">
        <v>1</v>
      </c>
      <c r="BL154" s="73">
        <v>1</v>
      </c>
      <c r="BM154" s="73"/>
      <c r="BN154" s="73"/>
      <c r="BO154" s="73"/>
      <c r="BP154" s="73"/>
      <c r="BQ154" s="73"/>
      <c r="BR154" s="73"/>
      <c r="BS154" s="73"/>
      <c r="BT154" s="73"/>
      <c r="BU154" s="73"/>
      <c r="BV154" s="73"/>
      <c r="BW154" s="73"/>
      <c r="BX154" s="73"/>
      <c r="BY154" s="73">
        <v>1</v>
      </c>
      <c r="BZ154" s="73">
        <v>1</v>
      </c>
      <c r="CA154" s="73">
        <v>1</v>
      </c>
      <c r="CB154" s="73">
        <v>1</v>
      </c>
      <c r="CC154" s="73">
        <v>1</v>
      </c>
      <c r="CD154" s="73"/>
      <c r="CE154" s="73"/>
      <c r="CF154" s="73"/>
      <c r="CG154" s="73"/>
      <c r="CH154" s="73"/>
      <c r="CI154" s="73"/>
      <c r="CJ154" s="73"/>
      <c r="CK154" s="73"/>
      <c r="CL154" s="73"/>
      <c r="CM154" s="73"/>
      <c r="CN154" s="73"/>
      <c r="CO154" s="73"/>
      <c r="CP154" s="73"/>
      <c r="CQ154" s="73"/>
      <c r="CR154" s="73"/>
      <c r="CS154" s="73"/>
      <c r="CT154" s="73"/>
      <c r="CU154" s="73">
        <v>1</v>
      </c>
      <c r="CV154" s="73">
        <v>1</v>
      </c>
      <c r="CW154" s="73">
        <v>1</v>
      </c>
      <c r="CX154" s="73">
        <v>1</v>
      </c>
      <c r="CY154" s="73">
        <v>1</v>
      </c>
      <c r="CZ154" s="73"/>
      <c r="DA154" s="73"/>
      <c r="DB154" s="73"/>
      <c r="DC154" s="73"/>
      <c r="DD154" s="73"/>
      <c r="DE154" s="73"/>
      <c r="DF154" s="73"/>
      <c r="DG154" s="73"/>
      <c r="DH154" s="73"/>
      <c r="DI154" s="73"/>
      <c r="DJ154" s="73"/>
      <c r="DK154" s="109"/>
      <c r="DL154" s="68">
        <f t="shared" ref="DL154:DL158" si="148">IF(A154="","",IF(AND(ISERROR(SEARCH("U",E154))=FALSE,CoatedBoards=TRUE),0,IF(AND(ISERROR(SEARCH("C",E154))=FALSE,CoatedBoards=FALSE),0,SUMPRODUCT($E$6:$DK$6,E154:DK154))))</f>
        <v>0</v>
      </c>
      <c r="DM154" s="69" t="str">
        <f t="shared" ref="DM154:DM158" si="149">IF(A154="","",VLOOKUP(A154,TheMatrix,5,FALSE))</f>
        <v>NR</v>
      </c>
      <c r="DN154" s="69">
        <f t="shared" ref="DN154:DN158" si="150">IF(A154="","",IF(DL154&gt;0,MAX(CEILING(DL154/VLOOKUP(A154,TheMatrix,3,FALSE),1)*VLOOKUP(A154,TheMatrix,2,FALSE),VLOOKUP(A154,TheMatrix,4,FALSE)),0))</f>
        <v>0</v>
      </c>
      <c r="DO154" s="70">
        <f t="shared" ref="DO154:DO158" si="151">IF(A154="","",IF(DM154&gt;SparingLevel,0,DN154))</f>
        <v>0</v>
      </c>
      <c r="DP154" s="120">
        <v>0</v>
      </c>
      <c r="DQ154" s="121">
        <f t="shared" ref="DQ154:DQ158" si="152">IF(A154="","",IF(ISERROR(DO154*DP154),IF(DO154&lt;&gt;0,"Ask for Quote",0),DO154*DP154))</f>
        <v>0</v>
      </c>
      <c r="DS154" s="27"/>
    </row>
    <row r="155" spans="1:123" ht="12.75" customHeight="1" x14ac:dyDescent="0.2">
      <c r="A155" s="108">
        <v>12</v>
      </c>
      <c r="B155" s="33" t="s">
        <v>151</v>
      </c>
      <c r="C155" s="31" t="s">
        <v>152</v>
      </c>
      <c r="D155" s="111" t="s">
        <v>177</v>
      </c>
      <c r="E155" s="140"/>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v>1</v>
      </c>
      <c r="DA155" s="73"/>
      <c r="DB155" s="73"/>
      <c r="DC155" s="73"/>
      <c r="DD155" s="73"/>
      <c r="DE155" s="73"/>
      <c r="DF155" s="73"/>
      <c r="DG155" s="73"/>
      <c r="DH155" s="73"/>
      <c r="DI155" s="73"/>
      <c r="DJ155" s="73"/>
      <c r="DK155" s="74"/>
      <c r="DL155" s="68">
        <f>IF(A155="","",IF(AND(ISERROR(SEARCH("U",E155))=FALSE,CoatedBoards=TRUE),0,IF(AND(ISERROR(SEARCH("C",E155))=FALSE,CoatedBoards=FALSE),0,SUMPRODUCT($E$6:$DK$6,E155:DK155))))</f>
        <v>0</v>
      </c>
      <c r="DM155" s="69" t="str">
        <f>IF(A155="","",VLOOKUP(A155,TheMatrix,5,FALSE))</f>
        <v>NR</v>
      </c>
      <c r="DN155" s="69">
        <f>IF(A155="","",IF(DL155&gt;0,MAX(CEILING(DL155/VLOOKUP(A155,TheMatrix,3,FALSE),1)*VLOOKUP(A155,TheMatrix,2,FALSE),VLOOKUP(A155,TheMatrix,4,FALSE)),0))</f>
        <v>0</v>
      </c>
      <c r="DO155" s="70">
        <f>IF(A155="","",IF(DM155&gt;SparingLevel,0,DN155))</f>
        <v>0</v>
      </c>
      <c r="DP155" s="120">
        <v>0</v>
      </c>
      <c r="DQ155" s="121">
        <f>IF(A155="","",IF(ISERROR(DO155*DP155),IF(DO155&lt;&gt;0,"Ask for Quote",0),DO155*DP155))</f>
        <v>0</v>
      </c>
    </row>
    <row r="156" spans="1:123" s="32" customFormat="1" ht="12.75" customHeight="1" x14ac:dyDescent="0.2">
      <c r="A156" s="108">
        <v>12</v>
      </c>
      <c r="B156" s="98" t="s">
        <v>157</v>
      </c>
      <c r="C156" s="31" t="s">
        <v>158</v>
      </c>
      <c r="D156" s="111" t="s">
        <v>177</v>
      </c>
      <c r="E156" s="141"/>
      <c r="F156" s="38"/>
      <c r="G156" s="38"/>
      <c r="H156" s="38"/>
      <c r="I156" s="38"/>
      <c r="J156" s="38"/>
      <c r="K156" s="38"/>
      <c r="L156" s="38"/>
      <c r="M156" s="38"/>
      <c r="N156" s="38"/>
      <c r="O156" s="38"/>
      <c r="P156" s="38"/>
      <c r="Q156" s="38"/>
      <c r="R156" s="38"/>
      <c r="S156" s="38"/>
      <c r="T156" s="38"/>
      <c r="U156" s="38"/>
      <c r="V156" s="73"/>
      <c r="W156" s="73"/>
      <c r="X156" s="73"/>
      <c r="Y156" s="73"/>
      <c r="Z156" s="73"/>
      <c r="AA156" s="73"/>
      <c r="AB156" s="73"/>
      <c r="AC156" s="73"/>
      <c r="AD156" s="73"/>
      <c r="AE156" s="73"/>
      <c r="AF156" s="73"/>
      <c r="AG156" s="38"/>
      <c r="AH156" s="38"/>
      <c r="AI156" s="73"/>
      <c r="AJ156" s="38"/>
      <c r="AK156" s="38"/>
      <c r="AL156" s="73"/>
      <c r="AM156" s="38"/>
      <c r="AN156" s="38"/>
      <c r="AO156" s="73"/>
      <c r="AP156" s="38"/>
      <c r="AQ156" s="38"/>
      <c r="AR156" s="38"/>
      <c r="AS156" s="38"/>
      <c r="AT156" s="38"/>
      <c r="AU156" s="38"/>
      <c r="AV156" s="38"/>
      <c r="AW156" s="38"/>
      <c r="AX156" s="38"/>
      <c r="AY156" s="38"/>
      <c r="AZ156" s="38"/>
      <c r="BA156" s="38"/>
      <c r="BB156" s="73"/>
      <c r="BC156" s="73"/>
      <c r="BD156" s="38"/>
      <c r="BE156" s="38"/>
      <c r="BF156" s="73"/>
      <c r="BG156" s="73"/>
      <c r="BH156" s="73"/>
      <c r="BI156" s="73"/>
      <c r="BJ156" s="73"/>
      <c r="BK156" s="73"/>
      <c r="BL156" s="73"/>
      <c r="BM156" s="73">
        <v>1</v>
      </c>
      <c r="BN156" s="73">
        <v>1</v>
      </c>
      <c r="BO156" s="73"/>
      <c r="BP156" s="73"/>
      <c r="BQ156" s="73"/>
      <c r="BR156" s="73"/>
      <c r="BS156" s="73"/>
      <c r="BT156" s="73"/>
      <c r="BU156" s="73"/>
      <c r="BV156" s="73"/>
      <c r="BW156" s="73"/>
      <c r="BX156" s="73"/>
      <c r="BY156" s="73"/>
      <c r="BZ156" s="73"/>
      <c r="CA156" s="73"/>
      <c r="CB156" s="73"/>
      <c r="CC156" s="73"/>
      <c r="CD156" s="73">
        <v>1</v>
      </c>
      <c r="CE156" s="73">
        <v>1</v>
      </c>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c r="DD156" s="73"/>
      <c r="DE156" s="73"/>
      <c r="DF156" s="73"/>
      <c r="DG156" s="73"/>
      <c r="DH156" s="73"/>
      <c r="DI156" s="73"/>
      <c r="DJ156" s="73"/>
      <c r="DK156" s="109"/>
      <c r="DL156" s="68">
        <f t="shared" ref="DL156" si="153">IF(A156="","",IF(AND(ISERROR(SEARCH("U",E156))=FALSE,CoatedBoards=TRUE),0,IF(AND(ISERROR(SEARCH("C",E156))=FALSE,CoatedBoards=FALSE),0,SUMPRODUCT($E$6:$DK$6,E156:DK156))))</f>
        <v>0</v>
      </c>
      <c r="DM156" s="69" t="str">
        <f t="shared" ref="DM156" si="154">IF(A156="","",VLOOKUP(A156,TheMatrix,5,FALSE))</f>
        <v>NR</v>
      </c>
      <c r="DN156" s="69">
        <f t="shared" ref="DN156" si="155">IF(A156="","",IF(DL156&gt;0,MAX(CEILING(DL156/VLOOKUP(A156,TheMatrix,3,FALSE),1)*VLOOKUP(A156,TheMatrix,2,FALSE),VLOOKUP(A156,TheMatrix,4,FALSE)),0))</f>
        <v>0</v>
      </c>
      <c r="DO156" s="70">
        <f t="shared" ref="DO156" si="156">IF(A156="","",IF(DM156&gt;SparingLevel,0,DN156))</f>
        <v>0</v>
      </c>
      <c r="DP156" s="120">
        <v>0</v>
      </c>
      <c r="DQ156" s="121">
        <f t="shared" ref="DQ156" si="157">IF(A156="","",IF(ISERROR(DO156*DP156),IF(DO156&lt;&gt;0,"Ask for Quote",0),DO156*DP156))</f>
        <v>0</v>
      </c>
      <c r="DS156" s="27"/>
    </row>
    <row r="157" spans="1:123" s="32" customFormat="1" ht="12.75" customHeight="1" x14ac:dyDescent="0.2">
      <c r="A157" s="108">
        <v>12</v>
      </c>
      <c r="B157" s="98" t="s">
        <v>153</v>
      </c>
      <c r="C157" s="31" t="s">
        <v>154</v>
      </c>
      <c r="D157" s="111" t="s">
        <v>177</v>
      </c>
      <c r="E157" s="141"/>
      <c r="F157" s="38"/>
      <c r="G157" s="38"/>
      <c r="H157" s="38"/>
      <c r="I157" s="38"/>
      <c r="J157" s="38"/>
      <c r="K157" s="38"/>
      <c r="L157" s="38"/>
      <c r="M157" s="38"/>
      <c r="N157" s="38"/>
      <c r="O157" s="38"/>
      <c r="P157" s="38"/>
      <c r="Q157" s="38"/>
      <c r="R157" s="38"/>
      <c r="S157" s="38"/>
      <c r="T157" s="38"/>
      <c r="U157" s="38"/>
      <c r="V157" s="73"/>
      <c r="W157" s="73"/>
      <c r="X157" s="73"/>
      <c r="Y157" s="73"/>
      <c r="Z157" s="73"/>
      <c r="AA157" s="73"/>
      <c r="AB157" s="73"/>
      <c r="AC157" s="73"/>
      <c r="AD157" s="73"/>
      <c r="AE157" s="73"/>
      <c r="AF157" s="73"/>
      <c r="AG157" s="38"/>
      <c r="AH157" s="38"/>
      <c r="AI157" s="73"/>
      <c r="AJ157" s="38"/>
      <c r="AK157" s="38"/>
      <c r="AL157" s="73"/>
      <c r="AM157" s="38"/>
      <c r="AN157" s="38"/>
      <c r="AO157" s="73"/>
      <c r="AP157" s="38"/>
      <c r="AQ157" s="38"/>
      <c r="AR157" s="38"/>
      <c r="AS157" s="38"/>
      <c r="AT157" s="38"/>
      <c r="AU157" s="38"/>
      <c r="AV157" s="38"/>
      <c r="AW157" s="38"/>
      <c r="AX157" s="38"/>
      <c r="AY157" s="38"/>
      <c r="AZ157" s="38"/>
      <c r="BA157" s="38"/>
      <c r="BB157" s="73"/>
      <c r="BC157" s="73"/>
      <c r="BD157" s="38"/>
      <c r="BE157" s="38"/>
      <c r="BF157" s="73"/>
      <c r="BG157" s="73"/>
      <c r="BH157" s="73"/>
      <c r="BI157" s="73"/>
      <c r="BJ157" s="73"/>
      <c r="BK157" s="73"/>
      <c r="BL157" s="73"/>
      <c r="BM157" s="73"/>
      <c r="BN157" s="73"/>
      <c r="BO157" s="73">
        <v>1</v>
      </c>
      <c r="BP157" s="73"/>
      <c r="BQ157" s="73"/>
      <c r="BR157" s="73"/>
      <c r="BS157" s="73"/>
      <c r="BT157" s="73"/>
      <c r="BU157" s="73"/>
      <c r="BV157" s="73"/>
      <c r="BW157" s="73"/>
      <c r="BX157" s="73"/>
      <c r="BY157" s="73"/>
      <c r="BZ157" s="73"/>
      <c r="CA157" s="73"/>
      <c r="CB157" s="73"/>
      <c r="CC157" s="73"/>
      <c r="CD157" s="73"/>
      <c r="CE157" s="73"/>
      <c r="CF157" s="73">
        <v>1</v>
      </c>
      <c r="CG157" s="73">
        <v>1</v>
      </c>
      <c r="CH157" s="73">
        <v>1</v>
      </c>
      <c r="CI157" s="73"/>
      <c r="CJ157" s="73"/>
      <c r="CK157" s="73"/>
      <c r="CL157" s="73"/>
      <c r="CM157" s="73"/>
      <c r="CN157" s="73"/>
      <c r="CO157" s="73"/>
      <c r="CP157" s="73"/>
      <c r="CQ157" s="73"/>
      <c r="CR157" s="73"/>
      <c r="CS157" s="73"/>
      <c r="CT157" s="73"/>
      <c r="CU157" s="73"/>
      <c r="CV157" s="73"/>
      <c r="CW157" s="73"/>
      <c r="CX157" s="73"/>
      <c r="CY157" s="73"/>
      <c r="CZ157" s="73"/>
      <c r="DA157" s="73">
        <v>1</v>
      </c>
      <c r="DB157" s="73">
        <v>1</v>
      </c>
      <c r="DC157" s="73">
        <v>1</v>
      </c>
      <c r="DD157" s="73">
        <v>1</v>
      </c>
      <c r="DE157" s="73"/>
      <c r="DF157" s="73"/>
      <c r="DG157" s="73"/>
      <c r="DH157" s="73"/>
      <c r="DI157" s="73"/>
      <c r="DJ157" s="73"/>
      <c r="DK157" s="109"/>
      <c r="DL157" s="68">
        <f t="shared" si="148"/>
        <v>0</v>
      </c>
      <c r="DM157" s="69" t="str">
        <f t="shared" si="149"/>
        <v>NR</v>
      </c>
      <c r="DN157" s="69">
        <f t="shared" si="150"/>
        <v>0</v>
      </c>
      <c r="DO157" s="70">
        <f t="shared" si="151"/>
        <v>0</v>
      </c>
      <c r="DP157" s="120">
        <v>0</v>
      </c>
      <c r="DQ157" s="121">
        <f t="shared" si="152"/>
        <v>0</v>
      </c>
      <c r="DS157" s="27"/>
    </row>
    <row r="158" spans="1:123" ht="12.75" customHeight="1" x14ac:dyDescent="0.2">
      <c r="A158" s="108">
        <v>12</v>
      </c>
      <c r="B158" s="98" t="s">
        <v>155</v>
      </c>
      <c r="C158" s="31" t="s">
        <v>156</v>
      </c>
      <c r="D158" s="111" t="s">
        <v>177</v>
      </c>
      <c r="E158" s="140"/>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v>1</v>
      </c>
      <c r="BQ158" s="73">
        <v>1</v>
      </c>
      <c r="BR158" s="73">
        <v>1</v>
      </c>
      <c r="BS158" s="73"/>
      <c r="BT158" s="73"/>
      <c r="BU158" s="73"/>
      <c r="BV158" s="73"/>
      <c r="BW158" s="73"/>
      <c r="BX158" s="73"/>
      <c r="BY158" s="73"/>
      <c r="BZ158" s="73"/>
      <c r="CA158" s="73"/>
      <c r="CB158" s="73"/>
      <c r="CC158" s="73"/>
      <c r="CD158" s="73"/>
      <c r="CE158" s="73"/>
      <c r="CF158" s="73"/>
      <c r="CG158" s="73"/>
      <c r="CH158" s="73"/>
      <c r="CI158" s="73">
        <v>1</v>
      </c>
      <c r="CJ158" s="73">
        <v>1</v>
      </c>
      <c r="CK158" s="73">
        <v>1</v>
      </c>
      <c r="CL158" s="73"/>
      <c r="CM158" s="73"/>
      <c r="CN158" s="73"/>
      <c r="CO158" s="73"/>
      <c r="CP158" s="73"/>
      <c r="CQ158" s="73"/>
      <c r="CR158" s="73"/>
      <c r="CS158" s="73"/>
      <c r="CT158" s="73"/>
      <c r="CU158" s="73"/>
      <c r="CV158" s="73"/>
      <c r="CW158" s="73"/>
      <c r="CX158" s="73"/>
      <c r="CY158" s="73"/>
      <c r="CZ158" s="73"/>
      <c r="DA158" s="73"/>
      <c r="DB158" s="73"/>
      <c r="DC158" s="73"/>
      <c r="DD158" s="73"/>
      <c r="DE158" s="73">
        <v>1</v>
      </c>
      <c r="DF158" s="73">
        <v>1</v>
      </c>
      <c r="DG158" s="73"/>
      <c r="DH158" s="73"/>
      <c r="DI158" s="73"/>
      <c r="DJ158" s="73"/>
      <c r="DK158" s="74"/>
      <c r="DL158" s="68">
        <f t="shared" si="148"/>
        <v>0</v>
      </c>
      <c r="DM158" s="69" t="str">
        <f t="shared" si="149"/>
        <v>NR</v>
      </c>
      <c r="DN158" s="69">
        <f t="shared" si="150"/>
        <v>0</v>
      </c>
      <c r="DO158" s="70">
        <f t="shared" si="151"/>
        <v>0</v>
      </c>
      <c r="DP158" s="120">
        <v>0</v>
      </c>
      <c r="DQ158" s="121">
        <f t="shared" si="152"/>
        <v>0</v>
      </c>
    </row>
    <row r="159" spans="1:123" ht="12.75" customHeight="1" x14ac:dyDescent="0.2">
      <c r="A159" s="94"/>
      <c r="B159" s="146" t="s">
        <v>201</v>
      </c>
      <c r="C159" s="157"/>
      <c r="D159" s="111" t="s">
        <v>177</v>
      </c>
      <c r="E159" s="140"/>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c r="DD159" s="73"/>
      <c r="DE159" s="73"/>
      <c r="DF159" s="73"/>
      <c r="DG159" s="73"/>
      <c r="DH159" s="73"/>
      <c r="DI159" s="73"/>
      <c r="DJ159" s="73"/>
      <c r="DK159" s="74"/>
      <c r="DL159" s="68" t="str">
        <f t="shared" si="123"/>
        <v/>
      </c>
      <c r="DM159" s="69" t="str">
        <f t="shared" si="124"/>
        <v/>
      </c>
      <c r="DN159" s="69" t="str">
        <f t="shared" si="125"/>
        <v/>
      </c>
      <c r="DO159" s="70" t="str">
        <f t="shared" si="126"/>
        <v/>
      </c>
      <c r="DP159" s="120"/>
      <c r="DQ159" s="121" t="str">
        <f t="shared" si="127"/>
        <v/>
      </c>
    </row>
    <row r="160" spans="1:123" ht="12.75" customHeight="1" x14ac:dyDescent="0.2">
      <c r="A160" s="94">
        <v>9</v>
      </c>
      <c r="B160" s="33" t="s">
        <v>202</v>
      </c>
      <c r="C160" s="31" t="s">
        <v>203</v>
      </c>
      <c r="D160" s="111" t="s">
        <v>177</v>
      </c>
      <c r="E160" s="140"/>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v>1</v>
      </c>
      <c r="BJ160" s="73">
        <v>1</v>
      </c>
      <c r="BK160" s="73">
        <v>1</v>
      </c>
      <c r="BL160" s="73">
        <v>1</v>
      </c>
      <c r="BM160" s="73"/>
      <c r="BN160" s="73"/>
      <c r="BO160" s="73"/>
      <c r="BP160" s="73"/>
      <c r="BQ160" s="73"/>
      <c r="BR160" s="73"/>
      <c r="BS160" s="73"/>
      <c r="BT160" s="73"/>
      <c r="BU160" s="73"/>
      <c r="BV160" s="73"/>
      <c r="BW160" s="73"/>
      <c r="BX160" s="73"/>
      <c r="BY160" s="73">
        <v>1</v>
      </c>
      <c r="BZ160" s="73">
        <v>1</v>
      </c>
      <c r="CA160" s="73">
        <v>1</v>
      </c>
      <c r="CB160" s="73">
        <v>1</v>
      </c>
      <c r="CC160" s="73">
        <v>1</v>
      </c>
      <c r="CD160" s="73"/>
      <c r="CE160" s="73"/>
      <c r="CF160" s="73"/>
      <c r="CG160" s="73"/>
      <c r="CH160" s="73"/>
      <c r="CI160" s="73"/>
      <c r="CJ160" s="73"/>
      <c r="CK160" s="73"/>
      <c r="CL160" s="73"/>
      <c r="CM160" s="73"/>
      <c r="CN160" s="73"/>
      <c r="CO160" s="73"/>
      <c r="CP160" s="73"/>
      <c r="CQ160" s="73"/>
      <c r="CR160" s="73"/>
      <c r="CS160" s="73"/>
      <c r="CT160" s="73"/>
      <c r="CU160" s="73">
        <v>1</v>
      </c>
      <c r="CV160" s="73">
        <v>1</v>
      </c>
      <c r="CW160" s="73">
        <v>1</v>
      </c>
      <c r="CX160" s="73">
        <v>1</v>
      </c>
      <c r="CY160" s="73">
        <v>1</v>
      </c>
      <c r="CZ160" s="73"/>
      <c r="DA160" s="73"/>
      <c r="DB160" s="73"/>
      <c r="DC160" s="73"/>
      <c r="DD160" s="73"/>
      <c r="DE160" s="73"/>
      <c r="DF160" s="73"/>
      <c r="DG160" s="73"/>
      <c r="DH160" s="73"/>
      <c r="DI160" s="73"/>
      <c r="DJ160" s="73"/>
      <c r="DK160" s="74"/>
      <c r="DL160" s="68">
        <f t="shared" si="123"/>
        <v>0</v>
      </c>
      <c r="DM160" s="69">
        <f t="shared" si="124"/>
        <v>3</v>
      </c>
      <c r="DN160" s="69">
        <f t="shared" si="125"/>
        <v>0</v>
      </c>
      <c r="DO160" s="70">
        <f t="shared" si="126"/>
        <v>0</v>
      </c>
      <c r="DP160" s="120">
        <v>0</v>
      </c>
      <c r="DQ160" s="121">
        <f t="shared" si="127"/>
        <v>0</v>
      </c>
    </row>
    <row r="161" spans="1:121" ht="12.75" customHeight="1" x14ac:dyDescent="0.2">
      <c r="A161" s="94">
        <v>9</v>
      </c>
      <c r="B161" s="33" t="s">
        <v>204</v>
      </c>
      <c r="C161" s="31" t="s">
        <v>205</v>
      </c>
      <c r="D161" s="111" t="s">
        <v>177</v>
      </c>
      <c r="E161" s="140"/>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v>1</v>
      </c>
      <c r="BN161" s="73">
        <v>1</v>
      </c>
      <c r="BO161" s="73"/>
      <c r="BP161" s="73"/>
      <c r="BQ161" s="73"/>
      <c r="BR161" s="73"/>
      <c r="BS161" s="73"/>
      <c r="BT161" s="73"/>
      <c r="BU161" s="73"/>
      <c r="BV161" s="73"/>
      <c r="BW161" s="73"/>
      <c r="BX161" s="73"/>
      <c r="BY161" s="73"/>
      <c r="BZ161" s="73"/>
      <c r="CA161" s="73"/>
      <c r="CB161" s="73"/>
      <c r="CC161" s="73"/>
      <c r="CD161" s="73">
        <v>1</v>
      </c>
      <c r="CE161" s="73">
        <v>1</v>
      </c>
      <c r="CF161" s="73">
        <v>1</v>
      </c>
      <c r="CG161" s="73"/>
      <c r="CH161" s="73"/>
      <c r="CI161" s="73"/>
      <c r="CJ161" s="73"/>
      <c r="CK161" s="73"/>
      <c r="CL161" s="73"/>
      <c r="CM161" s="73"/>
      <c r="CN161" s="73"/>
      <c r="CO161" s="73"/>
      <c r="CP161" s="73"/>
      <c r="CQ161" s="73"/>
      <c r="CR161" s="73"/>
      <c r="CS161" s="73"/>
      <c r="CT161" s="73"/>
      <c r="CU161" s="73"/>
      <c r="CV161" s="73"/>
      <c r="CW161" s="73"/>
      <c r="CX161" s="73"/>
      <c r="CY161" s="73"/>
      <c r="CZ161" s="73">
        <v>1</v>
      </c>
      <c r="DA161" s="73">
        <v>1</v>
      </c>
      <c r="DB161" s="73">
        <v>1</v>
      </c>
      <c r="DC161" s="73"/>
      <c r="DD161" s="73"/>
      <c r="DE161" s="73"/>
      <c r="DF161" s="73"/>
      <c r="DG161" s="73"/>
      <c r="DH161" s="73"/>
      <c r="DI161" s="73"/>
      <c r="DJ161" s="73"/>
      <c r="DK161" s="74"/>
      <c r="DL161" s="68">
        <f t="shared" ref="DL161:DL166" si="158">IF(A161="","",IF(AND(ISERROR(SEARCH("U",E161))=FALSE,CoatedBoards=TRUE),0,IF(AND(ISERROR(SEARCH("C",E161))=FALSE,CoatedBoards=FALSE),0,SUMPRODUCT($E$6:$DK$6,E161:DK161))))</f>
        <v>0</v>
      </c>
      <c r="DM161" s="69">
        <f t="shared" ref="DM161:DM166" si="159">IF(A161="","",VLOOKUP(A161,TheMatrix,5,FALSE))</f>
        <v>3</v>
      </c>
      <c r="DN161" s="69">
        <f t="shared" ref="DN161:DN166" si="160">IF(A161="","",IF(DL161&gt;0,MAX(CEILING(DL161/VLOOKUP(A161,TheMatrix,3,FALSE),1)*VLOOKUP(A161,TheMatrix,2,FALSE),VLOOKUP(A161,TheMatrix,4,FALSE)),0))</f>
        <v>0</v>
      </c>
      <c r="DO161" s="70">
        <f t="shared" ref="DO161:DO166" si="161">IF(A161="","",IF(DM161&gt;SparingLevel,0,DN161))</f>
        <v>0</v>
      </c>
      <c r="DP161" s="120">
        <v>0</v>
      </c>
      <c r="DQ161" s="121">
        <f t="shared" ref="DQ161:DQ166" si="162">IF(A161="","",IF(ISERROR(DO161*DP161),IF(DO161&lt;&gt;0,"Ask for Quote",0),DO161*DP161))</f>
        <v>0</v>
      </c>
    </row>
    <row r="162" spans="1:121" ht="12.75" customHeight="1" x14ac:dyDescent="0.2">
      <c r="A162" s="94">
        <v>9</v>
      </c>
      <c r="B162" s="33" t="s">
        <v>206</v>
      </c>
      <c r="C162" s="31" t="s">
        <v>207</v>
      </c>
      <c r="D162" s="111" t="s">
        <v>177</v>
      </c>
      <c r="E162" s="140"/>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v>1</v>
      </c>
      <c r="BP162" s="73">
        <v>1</v>
      </c>
      <c r="BQ162" s="73"/>
      <c r="BR162" s="73"/>
      <c r="BS162" s="73"/>
      <c r="BT162" s="73"/>
      <c r="BU162" s="73"/>
      <c r="BV162" s="73"/>
      <c r="BW162" s="73"/>
      <c r="BX162" s="73"/>
      <c r="BY162" s="73"/>
      <c r="BZ162" s="73"/>
      <c r="CA162" s="73"/>
      <c r="CB162" s="73"/>
      <c r="CC162" s="73"/>
      <c r="CD162" s="73"/>
      <c r="CE162" s="73"/>
      <c r="CF162" s="73"/>
      <c r="CG162" s="73">
        <v>1</v>
      </c>
      <c r="CH162" s="73">
        <v>1</v>
      </c>
      <c r="CI162" s="73"/>
      <c r="CJ162" s="73"/>
      <c r="CK162" s="73"/>
      <c r="CL162" s="73"/>
      <c r="CM162" s="73"/>
      <c r="CN162" s="73"/>
      <c r="CO162" s="73"/>
      <c r="CP162" s="73"/>
      <c r="CQ162" s="73"/>
      <c r="CR162" s="73"/>
      <c r="CS162" s="73"/>
      <c r="CT162" s="73"/>
      <c r="CU162" s="73"/>
      <c r="CV162" s="73"/>
      <c r="CW162" s="73"/>
      <c r="CX162" s="73"/>
      <c r="CY162" s="73"/>
      <c r="CZ162" s="73"/>
      <c r="DA162" s="73"/>
      <c r="DB162" s="73"/>
      <c r="DC162" s="73">
        <v>1</v>
      </c>
      <c r="DD162" s="73">
        <v>1</v>
      </c>
      <c r="DE162" s="73"/>
      <c r="DF162" s="73"/>
      <c r="DG162" s="73"/>
      <c r="DH162" s="73"/>
      <c r="DI162" s="73"/>
      <c r="DJ162" s="73"/>
      <c r="DK162" s="74"/>
      <c r="DL162" s="68">
        <f t="shared" si="158"/>
        <v>0</v>
      </c>
      <c r="DM162" s="69">
        <f t="shared" si="159"/>
        <v>3</v>
      </c>
      <c r="DN162" s="69">
        <f t="shared" si="160"/>
        <v>0</v>
      </c>
      <c r="DO162" s="70">
        <f t="shared" si="161"/>
        <v>0</v>
      </c>
      <c r="DP162" s="120">
        <v>0</v>
      </c>
      <c r="DQ162" s="121">
        <f t="shared" si="162"/>
        <v>0</v>
      </c>
    </row>
    <row r="163" spans="1:121" ht="12.75" customHeight="1" x14ac:dyDescent="0.2">
      <c r="A163" s="94">
        <v>9</v>
      </c>
      <c r="B163" s="33" t="s">
        <v>208</v>
      </c>
      <c r="C163" s="31" t="s">
        <v>209</v>
      </c>
      <c r="D163" s="111" t="s">
        <v>177</v>
      </c>
      <c r="E163" s="140"/>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v>1</v>
      </c>
      <c r="CJ163" s="73"/>
      <c r="CK163" s="73"/>
      <c r="CL163" s="73"/>
      <c r="CM163" s="73"/>
      <c r="CN163" s="73"/>
      <c r="CO163" s="73"/>
      <c r="CP163" s="73"/>
      <c r="CQ163" s="73"/>
      <c r="CR163" s="73"/>
      <c r="CS163" s="73"/>
      <c r="CT163" s="73"/>
      <c r="CU163" s="73"/>
      <c r="CV163" s="73"/>
      <c r="CW163" s="73"/>
      <c r="CX163" s="73"/>
      <c r="CY163" s="73"/>
      <c r="CZ163" s="73"/>
      <c r="DA163" s="73"/>
      <c r="DB163" s="73"/>
      <c r="DC163" s="73"/>
      <c r="DD163" s="73"/>
      <c r="DE163" s="73">
        <v>1</v>
      </c>
      <c r="DF163" s="73"/>
      <c r="DG163" s="73"/>
      <c r="DH163" s="73"/>
      <c r="DI163" s="73"/>
      <c r="DJ163" s="73"/>
      <c r="DK163" s="74"/>
      <c r="DL163" s="68">
        <f>IF(A163="","",IF(AND(ISERROR(SEARCH("U",E163))=FALSE,CoatedBoards=TRUE),0,IF(AND(ISERROR(SEARCH("C",E163))=FALSE,CoatedBoards=FALSE),0,SUMPRODUCT($E$6:$DK$6,E163:DK163))))</f>
        <v>0</v>
      </c>
      <c r="DM163" s="69">
        <f>IF(A163="","",VLOOKUP(A163,TheMatrix,5,FALSE))</f>
        <v>3</v>
      </c>
      <c r="DN163" s="69">
        <f>IF(A163="","",IF(DL163&gt;0,MAX(CEILING(DL163/VLOOKUP(A163,TheMatrix,3,FALSE),1)*VLOOKUP(A163,TheMatrix,2,FALSE),VLOOKUP(A163,TheMatrix,4,FALSE)),0))</f>
        <v>0</v>
      </c>
      <c r="DO163" s="70">
        <f>IF(A163="","",IF(DM163&gt;SparingLevel,0,DN163))</f>
        <v>0</v>
      </c>
      <c r="DP163" s="120">
        <v>0</v>
      </c>
      <c r="DQ163" s="121">
        <f>IF(A163="","",IF(ISERROR(DO163*DP163),IF(DO163&lt;&gt;0,"Ask for Quote",0),DO163*DP163))</f>
        <v>0</v>
      </c>
    </row>
    <row r="164" spans="1:121" ht="12.75" customHeight="1" x14ac:dyDescent="0.2">
      <c r="A164" s="94">
        <v>9</v>
      </c>
      <c r="B164" s="33" t="s">
        <v>210</v>
      </c>
      <c r="C164" s="31" t="s">
        <v>211</v>
      </c>
      <c r="D164" s="111" t="s">
        <v>177</v>
      </c>
      <c r="E164" s="140"/>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v>1</v>
      </c>
      <c r="CK164" s="73">
        <v>1</v>
      </c>
      <c r="CL164" s="73"/>
      <c r="CM164" s="73"/>
      <c r="CN164" s="73"/>
      <c r="CO164" s="73"/>
      <c r="CP164" s="73"/>
      <c r="CQ164" s="73"/>
      <c r="CR164" s="73"/>
      <c r="CS164" s="73"/>
      <c r="CT164" s="73"/>
      <c r="CU164" s="73"/>
      <c r="CV164" s="73"/>
      <c r="CW164" s="73"/>
      <c r="CX164" s="73"/>
      <c r="CY164" s="73"/>
      <c r="CZ164" s="73"/>
      <c r="DA164" s="73"/>
      <c r="DB164" s="73"/>
      <c r="DC164" s="73"/>
      <c r="DD164" s="73"/>
      <c r="DE164" s="73"/>
      <c r="DF164" s="73"/>
      <c r="DG164" s="73"/>
      <c r="DH164" s="73"/>
      <c r="DI164" s="73"/>
      <c r="DJ164" s="73"/>
      <c r="DK164" s="74"/>
      <c r="DL164" s="68">
        <f t="shared" ref="DL164" si="163">IF(A164="","",IF(AND(ISERROR(SEARCH("U",E164))=FALSE,CoatedBoards=TRUE),0,IF(AND(ISERROR(SEARCH("C",E164))=FALSE,CoatedBoards=FALSE),0,SUMPRODUCT($E$6:$DK$6,E164:DK164))))</f>
        <v>0</v>
      </c>
      <c r="DM164" s="69">
        <f t="shared" ref="DM164" si="164">IF(A164="","",VLOOKUP(A164,TheMatrix,5,FALSE))</f>
        <v>3</v>
      </c>
      <c r="DN164" s="69">
        <f t="shared" ref="DN164" si="165">IF(A164="","",IF(DL164&gt;0,MAX(CEILING(DL164/VLOOKUP(A164,TheMatrix,3,FALSE),1)*VLOOKUP(A164,TheMatrix,2,FALSE),VLOOKUP(A164,TheMatrix,4,FALSE)),0))</f>
        <v>0</v>
      </c>
      <c r="DO164" s="70">
        <f t="shared" ref="DO164" si="166">IF(A164="","",IF(DM164&gt;SparingLevel,0,DN164))</f>
        <v>0</v>
      </c>
      <c r="DP164" s="120">
        <v>0</v>
      </c>
      <c r="DQ164" s="121">
        <f t="shared" ref="DQ164" si="167">IF(A164="","",IF(ISERROR(DO164*DP164),IF(DO164&lt;&gt;0,"Ask for Quote",0),DO164*DP164))</f>
        <v>0</v>
      </c>
    </row>
    <row r="165" spans="1:121" ht="12.75" customHeight="1" x14ac:dyDescent="0.2">
      <c r="A165" s="94">
        <v>9</v>
      </c>
      <c r="B165" s="98" t="s">
        <v>212</v>
      </c>
      <c r="C165" s="31" t="s">
        <v>213</v>
      </c>
      <c r="D165" s="111" t="s">
        <v>177</v>
      </c>
      <c r="E165" s="140"/>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v>1</v>
      </c>
      <c r="BR165" s="73">
        <v>1</v>
      </c>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c r="DD165" s="73"/>
      <c r="DE165" s="73"/>
      <c r="DF165" s="73">
        <v>1</v>
      </c>
      <c r="DG165" s="73"/>
      <c r="DH165" s="73"/>
      <c r="DI165" s="73"/>
      <c r="DJ165" s="73"/>
      <c r="DK165" s="74"/>
      <c r="DL165" s="68">
        <f t="shared" ref="DL165" si="168">IF(A165="","",IF(AND(ISERROR(SEARCH("U",E165))=FALSE,CoatedBoards=TRUE),0,IF(AND(ISERROR(SEARCH("C",E165))=FALSE,CoatedBoards=FALSE),0,SUMPRODUCT($E$6:$DK$6,E165:DK165))))</f>
        <v>0</v>
      </c>
      <c r="DM165" s="69">
        <f t="shared" ref="DM165" si="169">IF(A165="","",VLOOKUP(A165,TheMatrix,5,FALSE))</f>
        <v>3</v>
      </c>
      <c r="DN165" s="69">
        <f t="shared" ref="DN165" si="170">IF(A165="","",IF(DL165&gt;0,MAX(CEILING(DL165/VLOOKUP(A165,TheMatrix,3,FALSE),1)*VLOOKUP(A165,TheMatrix,2,FALSE),VLOOKUP(A165,TheMatrix,4,FALSE)),0))</f>
        <v>0</v>
      </c>
      <c r="DO165" s="70">
        <f t="shared" ref="DO165" si="171">IF(A165="","",IF(DM165&gt;SparingLevel,0,DN165))</f>
        <v>0</v>
      </c>
      <c r="DP165" s="120">
        <v>0</v>
      </c>
      <c r="DQ165" s="121">
        <f t="shared" ref="DQ165" si="172">IF(A165="","",IF(ISERROR(DO165*DP165),IF(DO165&lt;&gt;0,"Ask for Quote",0),DO165*DP165))</f>
        <v>0</v>
      </c>
    </row>
    <row r="166" spans="1:121" ht="12.75" customHeight="1" x14ac:dyDescent="0.2">
      <c r="A166" s="94">
        <v>9</v>
      </c>
      <c r="B166" s="98" t="s">
        <v>376</v>
      </c>
      <c r="C166" s="31" t="s">
        <v>377</v>
      </c>
      <c r="D166" s="111" t="s">
        <v>177</v>
      </c>
      <c r="E166" s="140"/>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v>1</v>
      </c>
      <c r="BT166" s="73"/>
      <c r="BU166" s="73"/>
      <c r="BV166" s="73"/>
      <c r="BW166" s="73"/>
      <c r="BX166" s="73"/>
      <c r="BY166" s="73"/>
      <c r="BZ166" s="73"/>
      <c r="CA166" s="73"/>
      <c r="CB166" s="73"/>
      <c r="CC166" s="73"/>
      <c r="CD166" s="73"/>
      <c r="CE166" s="73"/>
      <c r="CF166" s="73"/>
      <c r="CG166" s="73"/>
      <c r="CH166" s="73"/>
      <c r="CI166" s="73"/>
      <c r="CJ166" s="73"/>
      <c r="CK166" s="73"/>
      <c r="CL166" s="73">
        <v>1</v>
      </c>
      <c r="CM166" s="73"/>
      <c r="CN166" s="73"/>
      <c r="CO166" s="73"/>
      <c r="CP166" s="73"/>
      <c r="CQ166" s="73"/>
      <c r="CR166" s="73"/>
      <c r="CS166" s="73"/>
      <c r="CT166" s="73"/>
      <c r="CU166" s="73"/>
      <c r="CV166" s="73"/>
      <c r="CW166" s="73"/>
      <c r="CX166" s="73"/>
      <c r="CY166" s="73"/>
      <c r="CZ166" s="73"/>
      <c r="DA166" s="73"/>
      <c r="DB166" s="73"/>
      <c r="DC166" s="73"/>
      <c r="DD166" s="73"/>
      <c r="DE166" s="73"/>
      <c r="DF166" s="73"/>
      <c r="DG166" s="73">
        <v>1</v>
      </c>
      <c r="DH166" s="73">
        <v>1</v>
      </c>
      <c r="DI166" s="73"/>
      <c r="DJ166" s="73"/>
      <c r="DK166" s="74"/>
      <c r="DL166" s="68">
        <f t="shared" si="158"/>
        <v>0</v>
      </c>
      <c r="DM166" s="69">
        <f t="shared" si="159"/>
        <v>3</v>
      </c>
      <c r="DN166" s="69">
        <f t="shared" si="160"/>
        <v>0</v>
      </c>
      <c r="DO166" s="70">
        <f t="shared" si="161"/>
        <v>0</v>
      </c>
      <c r="DP166" s="120">
        <v>0</v>
      </c>
      <c r="DQ166" s="121">
        <f t="shared" si="162"/>
        <v>0</v>
      </c>
    </row>
    <row r="167" spans="1:121" ht="12.75" customHeight="1" x14ac:dyDescent="0.2">
      <c r="A167" s="94">
        <v>9</v>
      </c>
      <c r="B167" s="33" t="s">
        <v>378</v>
      </c>
      <c r="C167" s="31" t="s">
        <v>379</v>
      </c>
      <c r="D167" s="111" t="s">
        <v>177</v>
      </c>
      <c r="E167" s="140"/>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v>1</v>
      </c>
      <c r="BU167" s="73">
        <v>1</v>
      </c>
      <c r="BV167" s="73">
        <v>1</v>
      </c>
      <c r="BW167" s="73"/>
      <c r="BX167" s="73"/>
      <c r="BY167" s="73"/>
      <c r="BZ167" s="73"/>
      <c r="CA167" s="73"/>
      <c r="CB167" s="73"/>
      <c r="CC167" s="73"/>
      <c r="CD167" s="73"/>
      <c r="CE167" s="73"/>
      <c r="CF167" s="73"/>
      <c r="CG167" s="73"/>
      <c r="CH167" s="73"/>
      <c r="CI167" s="73"/>
      <c r="CJ167" s="73"/>
      <c r="CK167" s="73"/>
      <c r="CL167" s="73"/>
      <c r="CM167" s="73">
        <v>1</v>
      </c>
      <c r="CN167" s="73">
        <v>1</v>
      </c>
      <c r="CO167" s="73">
        <v>1</v>
      </c>
      <c r="CP167" s="73"/>
      <c r="CQ167" s="73"/>
      <c r="CR167" s="73"/>
      <c r="CS167" s="73"/>
      <c r="CT167" s="73"/>
      <c r="CU167" s="73"/>
      <c r="CV167" s="73"/>
      <c r="CW167" s="73"/>
      <c r="CX167" s="73"/>
      <c r="CY167" s="73"/>
      <c r="CZ167" s="73"/>
      <c r="DA167" s="73"/>
      <c r="DB167" s="73"/>
      <c r="DC167" s="73"/>
      <c r="DD167" s="73"/>
      <c r="DE167" s="73"/>
      <c r="DF167" s="73"/>
      <c r="DG167" s="73"/>
      <c r="DH167" s="73"/>
      <c r="DI167" s="73">
        <v>1</v>
      </c>
      <c r="DJ167" s="73">
        <v>1</v>
      </c>
      <c r="DK167" s="74"/>
      <c r="DL167" s="68">
        <f t="shared" si="123"/>
        <v>0</v>
      </c>
      <c r="DM167" s="69">
        <f t="shared" si="124"/>
        <v>3</v>
      </c>
      <c r="DN167" s="69">
        <f t="shared" si="125"/>
        <v>0</v>
      </c>
      <c r="DO167" s="70">
        <f t="shared" si="126"/>
        <v>0</v>
      </c>
      <c r="DP167" s="120">
        <v>0</v>
      </c>
      <c r="DQ167" s="121">
        <f t="shared" si="127"/>
        <v>0</v>
      </c>
    </row>
    <row r="168" spans="1:121" ht="12.75" customHeight="1" x14ac:dyDescent="0.2">
      <c r="A168" s="94">
        <v>9</v>
      </c>
      <c r="B168" s="33" t="s">
        <v>313</v>
      </c>
      <c r="C168" s="31" t="s">
        <v>314</v>
      </c>
      <c r="D168" s="111" t="s">
        <v>177</v>
      </c>
      <c r="E168" s="140"/>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v>1</v>
      </c>
      <c r="BX168" s="73">
        <v>1</v>
      </c>
      <c r="BY168" s="73"/>
      <c r="BZ168" s="73"/>
      <c r="CA168" s="73"/>
      <c r="CB168" s="73"/>
      <c r="CC168" s="73"/>
      <c r="CD168" s="73"/>
      <c r="CE168" s="73"/>
      <c r="CF168" s="73"/>
      <c r="CG168" s="73"/>
      <c r="CH168" s="73"/>
      <c r="CI168" s="73"/>
      <c r="CJ168" s="73"/>
      <c r="CK168" s="73"/>
      <c r="CL168" s="73"/>
      <c r="CM168" s="73"/>
      <c r="CN168" s="73"/>
      <c r="CO168" s="73"/>
      <c r="CP168" s="73">
        <v>1</v>
      </c>
      <c r="CQ168" s="73"/>
      <c r="CR168" s="73"/>
      <c r="CS168" s="73"/>
      <c r="CT168" s="73"/>
      <c r="CU168" s="73"/>
      <c r="CV168" s="73"/>
      <c r="CW168" s="73"/>
      <c r="CX168" s="73"/>
      <c r="CY168" s="73"/>
      <c r="CZ168" s="73"/>
      <c r="DA168" s="73"/>
      <c r="DB168" s="73"/>
      <c r="DC168" s="73"/>
      <c r="DD168" s="73"/>
      <c r="DE168" s="73"/>
      <c r="DF168" s="73"/>
      <c r="DG168" s="73"/>
      <c r="DH168" s="73"/>
      <c r="DI168" s="73"/>
      <c r="DJ168" s="73"/>
      <c r="DK168" s="74"/>
      <c r="DL168" s="68">
        <f>IF(A168="","",IF(AND(ISERROR(SEARCH("U",E168))=FALSE,CoatedBoards=TRUE),0,IF(AND(ISERROR(SEARCH("C",E168))=FALSE,CoatedBoards=FALSE),0,SUMPRODUCT($E$6:$DK$6,E168:DK168))))</f>
        <v>0</v>
      </c>
      <c r="DM168" s="69">
        <f>IF(A168="","",VLOOKUP(A168,TheMatrix,5,FALSE))</f>
        <v>3</v>
      </c>
      <c r="DN168" s="69">
        <f>IF(A168="","",IF(DL168&gt;0,MAX(CEILING(DL168/VLOOKUP(A168,TheMatrix,3,FALSE),1)*VLOOKUP(A168,TheMatrix,2,FALSE),VLOOKUP(A168,TheMatrix,4,FALSE)),0))</f>
        <v>0</v>
      </c>
      <c r="DO168" s="70">
        <f>IF(A168="","",IF(DM168&gt;SparingLevel,0,DN168))</f>
        <v>0</v>
      </c>
      <c r="DP168" s="120">
        <v>0</v>
      </c>
      <c r="DQ168" s="121">
        <f>IF(A168="","",IF(ISERROR(DO168*DP168),IF(DO168&lt;&gt;0,"Ask for Quote",0),DO168*DP168))</f>
        <v>0</v>
      </c>
    </row>
    <row r="169" spans="1:121" ht="12.75" customHeight="1" x14ac:dyDescent="0.2">
      <c r="A169" s="94">
        <v>9</v>
      </c>
      <c r="B169" s="98" t="s">
        <v>315</v>
      </c>
      <c r="C169" s="31" t="s">
        <v>316</v>
      </c>
      <c r="D169" s="111" t="s">
        <v>177</v>
      </c>
      <c r="E169" s="140"/>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v>1</v>
      </c>
      <c r="CR169" s="73">
        <v>1</v>
      </c>
      <c r="CS169" s="73">
        <v>1</v>
      </c>
      <c r="CT169" s="73">
        <v>1</v>
      </c>
      <c r="CU169" s="73"/>
      <c r="CV169" s="73"/>
      <c r="CW169" s="73"/>
      <c r="CX169" s="73"/>
      <c r="CY169" s="73"/>
      <c r="CZ169" s="73"/>
      <c r="DA169" s="73"/>
      <c r="DB169" s="73"/>
      <c r="DC169" s="73"/>
      <c r="DD169" s="73"/>
      <c r="DE169" s="73"/>
      <c r="DF169" s="73"/>
      <c r="DG169" s="73"/>
      <c r="DH169" s="73"/>
      <c r="DI169" s="73"/>
      <c r="DJ169" s="73"/>
      <c r="DK169" s="74"/>
      <c r="DL169" s="68">
        <f>IF(A169="","",IF(AND(ISERROR(SEARCH("U",E169))=FALSE,CoatedBoards=TRUE),0,IF(AND(ISERROR(SEARCH("C",E169))=FALSE,CoatedBoards=FALSE),0,SUMPRODUCT($E$6:$DK$6,E169:DK169))))</f>
        <v>0</v>
      </c>
      <c r="DM169" s="69">
        <f>IF(A169="","",VLOOKUP(A169,TheMatrix,5,FALSE))</f>
        <v>3</v>
      </c>
      <c r="DN169" s="69">
        <f>IF(A169="","",IF(DL169&gt;0,MAX(CEILING(DL169/VLOOKUP(A169,TheMatrix,3,FALSE),1)*VLOOKUP(A169,TheMatrix,2,FALSE),VLOOKUP(A169,TheMatrix,4,FALSE)),0))</f>
        <v>0</v>
      </c>
      <c r="DO169" s="70">
        <f>IF(A169="","",IF(DM169&gt;SparingLevel,0,DN169))</f>
        <v>0</v>
      </c>
      <c r="DP169" s="120">
        <v>0</v>
      </c>
      <c r="DQ169" s="121">
        <f>IF(A169="","",IF(ISERROR(DO169*DP169),IF(DO169&lt;&gt;0,"Ask for Quote",0),DO169*DP169))</f>
        <v>0</v>
      </c>
    </row>
    <row r="170" spans="1:121" ht="12.75" customHeight="1" x14ac:dyDescent="0.2">
      <c r="A170" s="94"/>
      <c r="B170" s="158" t="s">
        <v>117</v>
      </c>
      <c r="C170" s="159"/>
      <c r="D170" s="111" t="s">
        <v>177</v>
      </c>
      <c r="E170" s="140"/>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3"/>
      <c r="DG170" s="73"/>
      <c r="DH170" s="73"/>
      <c r="DI170" s="73"/>
      <c r="DJ170" s="73"/>
      <c r="DK170" s="74"/>
      <c r="DL170" s="68" t="str">
        <f t="shared" si="123"/>
        <v/>
      </c>
      <c r="DM170" s="69" t="str">
        <f t="shared" si="124"/>
        <v/>
      </c>
      <c r="DN170" s="69" t="str">
        <f t="shared" si="125"/>
        <v/>
      </c>
      <c r="DO170" s="70" t="str">
        <f t="shared" si="126"/>
        <v/>
      </c>
      <c r="DP170" s="120"/>
      <c r="DQ170" s="121" t="str">
        <f t="shared" si="127"/>
        <v/>
      </c>
    </row>
    <row r="171" spans="1:121" ht="12.75" customHeight="1" x14ac:dyDescent="0.2">
      <c r="A171" s="94">
        <v>1</v>
      </c>
      <c r="B171" s="117" t="s">
        <v>118</v>
      </c>
      <c r="C171" s="116" t="s">
        <v>119</v>
      </c>
      <c r="D171" s="111" t="s">
        <v>177</v>
      </c>
      <c r="E171" s="140"/>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v>3</v>
      </c>
      <c r="BJ171" s="73">
        <v>3</v>
      </c>
      <c r="BK171" s="73">
        <v>3</v>
      </c>
      <c r="BL171" s="73">
        <v>3</v>
      </c>
      <c r="BM171" s="73"/>
      <c r="BN171" s="73"/>
      <c r="BO171" s="73"/>
      <c r="BP171" s="73"/>
      <c r="BQ171" s="73"/>
      <c r="BR171" s="73"/>
      <c r="BS171" s="73"/>
      <c r="BT171" s="73"/>
      <c r="BU171" s="73"/>
      <c r="BV171" s="73"/>
      <c r="BW171" s="73"/>
      <c r="BX171" s="73"/>
      <c r="BY171" s="73">
        <v>3</v>
      </c>
      <c r="BZ171" s="73">
        <v>3</v>
      </c>
      <c r="CA171" s="73">
        <v>3</v>
      </c>
      <c r="CB171" s="73">
        <v>3</v>
      </c>
      <c r="CC171" s="73">
        <v>3</v>
      </c>
      <c r="CD171" s="73"/>
      <c r="CE171" s="73"/>
      <c r="CF171" s="73"/>
      <c r="CG171" s="73"/>
      <c r="CH171" s="73"/>
      <c r="CI171" s="73"/>
      <c r="CJ171" s="73"/>
      <c r="CK171" s="73"/>
      <c r="CL171" s="73"/>
      <c r="CM171" s="73"/>
      <c r="CN171" s="73"/>
      <c r="CO171" s="73"/>
      <c r="CP171" s="73"/>
      <c r="CQ171" s="73"/>
      <c r="CR171" s="73"/>
      <c r="CS171" s="73"/>
      <c r="CT171" s="73"/>
      <c r="CU171" s="73">
        <v>3</v>
      </c>
      <c r="CV171" s="73">
        <v>3</v>
      </c>
      <c r="CW171" s="73">
        <v>3</v>
      </c>
      <c r="CX171" s="73">
        <v>3</v>
      </c>
      <c r="CY171" s="73">
        <v>3</v>
      </c>
      <c r="CZ171" s="73"/>
      <c r="DA171" s="73"/>
      <c r="DB171" s="73"/>
      <c r="DC171" s="73"/>
      <c r="DD171" s="73"/>
      <c r="DE171" s="73"/>
      <c r="DF171" s="73"/>
      <c r="DG171" s="73"/>
      <c r="DH171" s="73"/>
      <c r="DI171" s="73"/>
      <c r="DJ171" s="73"/>
      <c r="DK171" s="74"/>
      <c r="DL171" s="68">
        <f t="shared" ref="DL171:DL202" si="173">IF(A171="","",IF(AND(ISERROR(SEARCH("U",E171))=FALSE,CoatedBoards=TRUE),0,IF(AND(ISERROR(SEARCH("C",E171))=FALSE,CoatedBoards=FALSE),0,SUMPRODUCT($E$6:$DK$6,E171:DK171))))</f>
        <v>0</v>
      </c>
      <c r="DM171" s="69">
        <f t="shared" ref="DM171:DM205" si="174">IF(A171="","",VLOOKUP(A171,TheMatrix,5,FALSE))</f>
        <v>1</v>
      </c>
      <c r="DN171" s="69">
        <f t="shared" ref="DN171:DN205" si="175">IF(A171="","",IF(DL171&gt;0,MAX(CEILING(DL171/VLOOKUP(A171,TheMatrix,3,FALSE),1)*VLOOKUP(A171,TheMatrix,2,FALSE),VLOOKUP(A171,TheMatrix,4,FALSE)),0))</f>
        <v>0</v>
      </c>
      <c r="DO171" s="70">
        <f t="shared" ref="DO171:DO202" si="176">IF(A171="","",IF(DM171&gt;SparingLevel,0,DN171))</f>
        <v>0</v>
      </c>
      <c r="DP171" s="120">
        <v>0</v>
      </c>
      <c r="DQ171" s="121">
        <f t="shared" si="127"/>
        <v>0</v>
      </c>
    </row>
    <row r="172" spans="1:121" ht="12.75" customHeight="1" x14ac:dyDescent="0.2">
      <c r="A172" s="94">
        <v>1</v>
      </c>
      <c r="B172" s="117" t="s">
        <v>120</v>
      </c>
      <c r="C172" s="116" t="s">
        <v>121</v>
      </c>
      <c r="D172" s="111" t="s">
        <v>177</v>
      </c>
      <c r="E172" s="140"/>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v>3</v>
      </c>
      <c r="BN172" s="73">
        <v>3</v>
      </c>
      <c r="BO172" s="73"/>
      <c r="BP172" s="73"/>
      <c r="BQ172" s="73"/>
      <c r="BR172" s="73"/>
      <c r="BS172" s="73"/>
      <c r="BT172" s="73"/>
      <c r="BU172" s="73"/>
      <c r="BV172" s="73"/>
      <c r="BW172" s="73"/>
      <c r="BX172" s="73"/>
      <c r="BY172" s="73"/>
      <c r="BZ172" s="73"/>
      <c r="CA172" s="73"/>
      <c r="CB172" s="73"/>
      <c r="CC172" s="73"/>
      <c r="CD172" s="73">
        <v>3</v>
      </c>
      <c r="CE172" s="73">
        <v>3</v>
      </c>
      <c r="CF172" s="73"/>
      <c r="CG172" s="73"/>
      <c r="CH172" s="73"/>
      <c r="CI172" s="73"/>
      <c r="CJ172" s="73"/>
      <c r="CK172" s="73"/>
      <c r="CL172" s="73"/>
      <c r="CM172" s="73"/>
      <c r="CN172" s="73"/>
      <c r="CO172" s="73"/>
      <c r="CP172" s="73"/>
      <c r="CQ172" s="73"/>
      <c r="CR172" s="73"/>
      <c r="CS172" s="73"/>
      <c r="CT172" s="73"/>
      <c r="CU172" s="73"/>
      <c r="CV172" s="73"/>
      <c r="CW172" s="73"/>
      <c r="CX172" s="73"/>
      <c r="CY172" s="73"/>
      <c r="CZ172" s="73">
        <v>3</v>
      </c>
      <c r="DA172" s="73"/>
      <c r="DB172" s="73"/>
      <c r="DC172" s="73"/>
      <c r="DD172" s="73"/>
      <c r="DE172" s="73"/>
      <c r="DF172" s="73"/>
      <c r="DG172" s="73"/>
      <c r="DH172" s="73"/>
      <c r="DI172" s="73"/>
      <c r="DJ172" s="73"/>
      <c r="DK172" s="74"/>
      <c r="DL172" s="68">
        <f t="shared" si="173"/>
        <v>0</v>
      </c>
      <c r="DM172" s="69">
        <f t="shared" si="174"/>
        <v>1</v>
      </c>
      <c r="DN172" s="69">
        <f t="shared" si="175"/>
        <v>0</v>
      </c>
      <c r="DO172" s="70">
        <f t="shared" si="176"/>
        <v>0</v>
      </c>
      <c r="DP172" s="120">
        <v>0</v>
      </c>
      <c r="DQ172" s="121">
        <f t="shared" si="127"/>
        <v>0</v>
      </c>
    </row>
    <row r="173" spans="1:121" ht="12.75" customHeight="1" x14ac:dyDescent="0.2">
      <c r="A173" s="94">
        <v>1</v>
      </c>
      <c r="B173" s="117" t="s">
        <v>161</v>
      </c>
      <c r="C173" s="116" t="s">
        <v>450</v>
      </c>
      <c r="D173" s="111" t="s">
        <v>177</v>
      </c>
      <c r="E173" s="140"/>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v>3</v>
      </c>
      <c r="BP173" s="73"/>
      <c r="BQ173" s="73"/>
      <c r="BR173" s="73"/>
      <c r="BS173" s="73"/>
      <c r="BT173" s="73"/>
      <c r="BU173" s="73"/>
      <c r="BV173" s="73"/>
      <c r="BW173" s="73"/>
      <c r="BX173" s="73"/>
      <c r="BY173" s="73"/>
      <c r="BZ173" s="73"/>
      <c r="CA173" s="73"/>
      <c r="CB173" s="73"/>
      <c r="CC173" s="73"/>
      <c r="CD173" s="73"/>
      <c r="CE173" s="73"/>
      <c r="CF173" s="73">
        <v>3</v>
      </c>
      <c r="CG173" s="73"/>
      <c r="CH173" s="73"/>
      <c r="CI173" s="73"/>
      <c r="CJ173" s="73"/>
      <c r="CK173" s="73"/>
      <c r="CL173" s="73"/>
      <c r="CM173" s="73"/>
      <c r="CN173" s="73"/>
      <c r="CO173" s="73"/>
      <c r="CP173" s="73"/>
      <c r="CQ173" s="73"/>
      <c r="CR173" s="73"/>
      <c r="CS173" s="73"/>
      <c r="CT173" s="73"/>
      <c r="CU173" s="73"/>
      <c r="CV173" s="73"/>
      <c r="CW173" s="73"/>
      <c r="CX173" s="73"/>
      <c r="CY173" s="73"/>
      <c r="CZ173" s="73"/>
      <c r="DA173" s="73">
        <v>3</v>
      </c>
      <c r="DB173" s="73">
        <v>3</v>
      </c>
      <c r="DC173" s="73">
        <v>3</v>
      </c>
      <c r="DD173" s="73"/>
      <c r="DE173" s="73"/>
      <c r="DF173" s="73"/>
      <c r="DG173" s="73"/>
      <c r="DH173" s="73"/>
      <c r="DI173" s="73"/>
      <c r="DJ173" s="73"/>
      <c r="DK173" s="74"/>
      <c r="DL173" s="68">
        <f t="shared" si="173"/>
        <v>0</v>
      </c>
      <c r="DM173" s="69">
        <f t="shared" si="174"/>
        <v>1</v>
      </c>
      <c r="DN173" s="69">
        <f t="shared" si="175"/>
        <v>0</v>
      </c>
      <c r="DO173" s="70">
        <f t="shared" si="176"/>
        <v>0</v>
      </c>
      <c r="DP173" s="120">
        <v>0</v>
      </c>
      <c r="DQ173" s="121">
        <f t="shared" si="127"/>
        <v>0</v>
      </c>
    </row>
    <row r="174" spans="1:121" ht="12.75" customHeight="1" x14ac:dyDescent="0.2">
      <c r="A174" s="94">
        <v>1</v>
      </c>
      <c r="B174" s="117" t="s">
        <v>166</v>
      </c>
      <c r="C174" s="116" t="s">
        <v>451</v>
      </c>
      <c r="D174" s="111" t="s">
        <v>177</v>
      </c>
      <c r="E174" s="140"/>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c r="DD174" s="73">
        <v>3</v>
      </c>
      <c r="DE174" s="73"/>
      <c r="DF174" s="73"/>
      <c r="DG174" s="73"/>
      <c r="DH174" s="73"/>
      <c r="DI174" s="73"/>
      <c r="DJ174" s="73"/>
      <c r="DK174" s="74"/>
      <c r="DL174" s="68">
        <f t="shared" ref="DL174" si="177">IF(A174="","",IF(AND(ISERROR(SEARCH("U",E174))=FALSE,CoatedBoards=TRUE),0,IF(AND(ISERROR(SEARCH("C",E174))=FALSE,CoatedBoards=FALSE),0,SUMPRODUCT($E$6:$DK$6,E174:DK174))))</f>
        <v>0</v>
      </c>
      <c r="DM174" s="69">
        <f t="shared" ref="DM174" si="178">IF(A174="","",VLOOKUP(A174,TheMatrix,5,FALSE))</f>
        <v>1</v>
      </c>
      <c r="DN174" s="69">
        <f t="shared" ref="DN174" si="179">IF(A174="","",IF(DL174&gt;0,MAX(CEILING(DL174/VLOOKUP(A174,TheMatrix,3,FALSE),1)*VLOOKUP(A174,TheMatrix,2,FALSE),VLOOKUP(A174,TheMatrix,4,FALSE)),0))</f>
        <v>0</v>
      </c>
      <c r="DO174" s="70">
        <f t="shared" ref="DO174" si="180">IF(A174="","",IF(DM174&gt;SparingLevel,0,DN174))</f>
        <v>0</v>
      </c>
      <c r="DP174" s="120">
        <v>0</v>
      </c>
      <c r="DQ174" s="121">
        <f t="shared" ref="DQ174" si="181">IF(A174="","",IF(ISERROR(DO174*DP174),IF(DO174&lt;&gt;0,"Ask for Quote",0),DO174*DP174))</f>
        <v>0</v>
      </c>
    </row>
    <row r="175" spans="1:121" ht="12.75" customHeight="1" x14ac:dyDescent="0.2">
      <c r="A175" s="94">
        <v>1</v>
      </c>
      <c r="B175" s="117" t="s">
        <v>122</v>
      </c>
      <c r="C175" s="116" t="s">
        <v>447</v>
      </c>
      <c r="D175" s="111" t="s">
        <v>177</v>
      </c>
      <c r="E175" s="140"/>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v>3</v>
      </c>
      <c r="CH175" s="73">
        <v>3</v>
      </c>
      <c r="CI175" s="73"/>
      <c r="CJ175" s="73"/>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73"/>
      <c r="DJ175" s="73"/>
      <c r="DK175" s="74"/>
      <c r="DL175" s="68">
        <f>IF(A175="","",IF(AND(ISERROR(SEARCH("U",E175))=FALSE,CoatedBoards=TRUE),0,IF(AND(ISERROR(SEARCH("C",E175))=FALSE,CoatedBoards=FALSE),0,SUMPRODUCT($E$6:$DK$6,E175:DK175))))</f>
        <v>0</v>
      </c>
      <c r="DM175" s="69">
        <f>IF(A175="","",VLOOKUP(A175,TheMatrix,5,FALSE))</f>
        <v>1</v>
      </c>
      <c r="DN175" s="69">
        <f>IF(A175="","",IF(DL175&gt;0,MAX(CEILING(DL175/VLOOKUP(A175,TheMatrix,3,FALSE),1)*VLOOKUP(A175,TheMatrix,2,FALSE),VLOOKUP(A175,TheMatrix,4,FALSE)),0))</f>
        <v>0</v>
      </c>
      <c r="DO175" s="70">
        <f>IF(A175="","",IF(DM175&gt;SparingLevel,0,DN175))</f>
        <v>0</v>
      </c>
      <c r="DP175" s="120">
        <v>0</v>
      </c>
      <c r="DQ175" s="121">
        <f>IF(A175="","",IF(ISERROR(DO175*DP175),IF(DO175&lt;&gt;0,"Ask for Quote",0),DO175*DP175))</f>
        <v>0</v>
      </c>
    </row>
    <row r="176" spans="1:121" ht="12.75" customHeight="1" x14ac:dyDescent="0.2">
      <c r="A176" s="94">
        <v>1</v>
      </c>
      <c r="B176" s="117" t="s">
        <v>162</v>
      </c>
      <c r="C176" s="116" t="s">
        <v>163</v>
      </c>
      <c r="D176" s="111" t="s">
        <v>177</v>
      </c>
      <c r="E176" s="140"/>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v>3</v>
      </c>
      <c r="BQ176" s="73">
        <v>3</v>
      </c>
      <c r="BR176" s="73"/>
      <c r="BS176" s="73"/>
      <c r="BT176" s="73"/>
      <c r="BU176" s="73"/>
      <c r="BV176" s="73"/>
      <c r="BW176" s="73"/>
      <c r="BX176" s="73"/>
      <c r="BY176" s="73"/>
      <c r="BZ176" s="73"/>
      <c r="CA176" s="73"/>
      <c r="CB176" s="73"/>
      <c r="CC176" s="73"/>
      <c r="CD176" s="73"/>
      <c r="CE176" s="73"/>
      <c r="CF176" s="73"/>
      <c r="CG176" s="73"/>
      <c r="CH176" s="73"/>
      <c r="CI176" s="73">
        <v>3</v>
      </c>
      <c r="CJ176" s="73"/>
      <c r="CK176" s="73"/>
      <c r="CL176" s="73"/>
      <c r="CM176" s="73"/>
      <c r="CN176" s="73"/>
      <c r="CO176" s="73"/>
      <c r="CP176" s="73"/>
      <c r="CQ176" s="73"/>
      <c r="CR176" s="73"/>
      <c r="CS176" s="73"/>
      <c r="CT176" s="73"/>
      <c r="CU176" s="73"/>
      <c r="CV176" s="73"/>
      <c r="CW176" s="73"/>
      <c r="CX176" s="73"/>
      <c r="CY176" s="73"/>
      <c r="CZ176" s="73"/>
      <c r="DA176" s="73"/>
      <c r="DB176" s="73"/>
      <c r="DC176" s="73"/>
      <c r="DD176" s="73"/>
      <c r="DE176" s="73">
        <v>3</v>
      </c>
      <c r="DF176" s="73">
        <v>3</v>
      </c>
      <c r="DG176" s="73"/>
      <c r="DH176" s="73"/>
      <c r="DI176" s="73"/>
      <c r="DJ176" s="73"/>
      <c r="DK176" s="74"/>
      <c r="DL176" s="68">
        <f t="shared" ref="DL176:DL178" si="182">IF(A176="","",IF(AND(ISERROR(SEARCH("U",E176))=FALSE,CoatedBoards=TRUE),0,IF(AND(ISERROR(SEARCH("C",E176))=FALSE,CoatedBoards=FALSE),0,SUMPRODUCT($E$6:$DK$6,E176:DK176))))</f>
        <v>0</v>
      </c>
      <c r="DM176" s="69">
        <f t="shared" ref="DM176:DM178" si="183">IF(A176="","",VLOOKUP(A176,TheMatrix,5,FALSE))</f>
        <v>1</v>
      </c>
      <c r="DN176" s="69">
        <f t="shared" ref="DN176:DN178" si="184">IF(A176="","",IF(DL176&gt;0,MAX(CEILING(DL176/VLOOKUP(A176,TheMatrix,3,FALSE),1)*VLOOKUP(A176,TheMatrix,2,FALSE),VLOOKUP(A176,TheMatrix,4,FALSE)),0))</f>
        <v>0</v>
      </c>
      <c r="DO176" s="70">
        <f t="shared" ref="DO176:DO178" si="185">IF(A176="","",IF(DM176&gt;SparingLevel,0,DN176))</f>
        <v>0</v>
      </c>
      <c r="DP176" s="120">
        <v>0</v>
      </c>
      <c r="DQ176" s="121">
        <f t="shared" ref="DQ176:DQ178" si="186">IF(A176="","",IF(ISERROR(DO176*DP176),IF(DO176&lt;&gt;0,"Ask for Quote",0),DO176*DP176))</f>
        <v>0</v>
      </c>
    </row>
    <row r="177" spans="1:121" ht="12.75" customHeight="1" x14ac:dyDescent="0.2">
      <c r="A177" s="94">
        <v>1</v>
      </c>
      <c r="B177" s="117" t="s">
        <v>164</v>
      </c>
      <c r="C177" s="116" t="s">
        <v>165</v>
      </c>
      <c r="D177" s="111" t="s">
        <v>177</v>
      </c>
      <c r="E177" s="140"/>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v>3</v>
      </c>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4"/>
      <c r="DL177" s="68">
        <f>IF(A177="","",IF(AND(ISERROR(SEARCH("U",E177))=FALSE,CoatedBoards=TRUE),0,IF(AND(ISERROR(SEARCH("C",E177))=FALSE,CoatedBoards=FALSE),0,SUMPRODUCT($E$6:$DK$6,E177:DK177))))</f>
        <v>0</v>
      </c>
      <c r="DM177" s="69">
        <f>IF(A177="","",VLOOKUP(A177,TheMatrix,5,FALSE))</f>
        <v>1</v>
      </c>
      <c r="DN177" s="69">
        <f>IF(A177="","",IF(DL177&gt;0,MAX(CEILING(DL177/VLOOKUP(A177,TheMatrix,3,FALSE),1)*VLOOKUP(A177,TheMatrix,2,FALSE),VLOOKUP(A177,TheMatrix,4,FALSE)),0))</f>
        <v>0</v>
      </c>
      <c r="DO177" s="70">
        <f>IF(A177="","",IF(DM177&gt;SparingLevel,0,DN177))</f>
        <v>0</v>
      </c>
      <c r="DP177" s="120">
        <v>0</v>
      </c>
      <c r="DQ177" s="121">
        <f>IF(A177="","",IF(ISERROR(DO177*DP177),IF(DO177&lt;&gt;0,"Ask for Quote",0),DO177*DP177))</f>
        <v>0</v>
      </c>
    </row>
    <row r="178" spans="1:121" ht="12.75" customHeight="1" x14ac:dyDescent="0.2">
      <c r="A178" s="94">
        <v>1</v>
      </c>
      <c r="B178" s="117" t="s">
        <v>123</v>
      </c>
      <c r="C178" s="116" t="s">
        <v>124</v>
      </c>
      <c r="D178" s="111" t="s">
        <v>177</v>
      </c>
      <c r="E178" s="140"/>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v>3</v>
      </c>
      <c r="BS178" s="73"/>
      <c r="BT178" s="73"/>
      <c r="BU178" s="73"/>
      <c r="BV178" s="73"/>
      <c r="BW178" s="73"/>
      <c r="BX178" s="73"/>
      <c r="BY178" s="73"/>
      <c r="BZ178" s="73"/>
      <c r="CA178" s="73"/>
      <c r="CB178" s="73"/>
      <c r="CC178" s="73"/>
      <c r="CD178" s="73"/>
      <c r="CE178" s="73"/>
      <c r="CF178" s="73"/>
      <c r="CG178" s="73"/>
      <c r="CH178" s="73"/>
      <c r="CI178" s="73"/>
      <c r="CJ178" s="73"/>
      <c r="CK178" s="73">
        <v>3</v>
      </c>
      <c r="CL178" s="73"/>
      <c r="CM178" s="73"/>
      <c r="CN178" s="73"/>
      <c r="CO178" s="73"/>
      <c r="CP178" s="73"/>
      <c r="CQ178" s="73"/>
      <c r="CR178" s="73"/>
      <c r="CS178" s="73"/>
      <c r="CT178" s="73"/>
      <c r="CU178" s="73"/>
      <c r="CV178" s="73"/>
      <c r="CW178" s="73"/>
      <c r="CX178" s="73"/>
      <c r="CY178" s="73"/>
      <c r="CZ178" s="73"/>
      <c r="DA178" s="73"/>
      <c r="DB178" s="73"/>
      <c r="DC178" s="73"/>
      <c r="DD178" s="73"/>
      <c r="DE178" s="73"/>
      <c r="DF178" s="73"/>
      <c r="DG178" s="73"/>
      <c r="DH178" s="73"/>
      <c r="DI178" s="73"/>
      <c r="DJ178" s="73"/>
      <c r="DK178" s="74"/>
      <c r="DL178" s="68">
        <f t="shared" si="182"/>
        <v>0</v>
      </c>
      <c r="DM178" s="69">
        <f t="shared" si="183"/>
        <v>1</v>
      </c>
      <c r="DN178" s="69">
        <f t="shared" si="184"/>
        <v>0</v>
      </c>
      <c r="DO178" s="70">
        <f t="shared" si="185"/>
        <v>0</v>
      </c>
      <c r="DP178" s="120">
        <v>0</v>
      </c>
      <c r="DQ178" s="121">
        <f t="shared" si="186"/>
        <v>0</v>
      </c>
    </row>
    <row r="179" spans="1:121" ht="12.75" customHeight="1" x14ac:dyDescent="0.2">
      <c r="A179" s="94">
        <v>1</v>
      </c>
      <c r="B179" s="117" t="s">
        <v>380</v>
      </c>
      <c r="C179" s="116" t="s">
        <v>381</v>
      </c>
      <c r="D179" s="111" t="s">
        <v>177</v>
      </c>
      <c r="E179" s="140"/>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v>3</v>
      </c>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c r="DD179" s="73"/>
      <c r="DE179" s="73"/>
      <c r="DF179" s="73"/>
      <c r="DG179" s="73">
        <v>3</v>
      </c>
      <c r="DH179" s="73"/>
      <c r="DI179" s="73"/>
      <c r="DJ179" s="73"/>
      <c r="DK179" s="74"/>
      <c r="DL179" s="68">
        <f t="shared" si="173"/>
        <v>0</v>
      </c>
      <c r="DM179" s="69">
        <f t="shared" si="174"/>
        <v>1</v>
      </c>
      <c r="DN179" s="69">
        <f t="shared" si="175"/>
        <v>0</v>
      </c>
      <c r="DO179" s="70">
        <f t="shared" si="176"/>
        <v>0</v>
      </c>
      <c r="DP179" s="120">
        <v>0</v>
      </c>
      <c r="DQ179" s="121">
        <f t="shared" si="127"/>
        <v>0</v>
      </c>
    </row>
    <row r="180" spans="1:121" ht="12.75" customHeight="1" x14ac:dyDescent="0.2">
      <c r="A180" s="94">
        <v>1</v>
      </c>
      <c r="B180" s="117" t="s">
        <v>382</v>
      </c>
      <c r="C180" s="116" t="s">
        <v>383</v>
      </c>
      <c r="D180" s="111" t="s">
        <v>177</v>
      </c>
      <c r="E180" s="140"/>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v>3</v>
      </c>
      <c r="BU180" s="73"/>
      <c r="BV180" s="73"/>
      <c r="BW180" s="73"/>
      <c r="BX180" s="73"/>
      <c r="BY180" s="73"/>
      <c r="BZ180" s="73"/>
      <c r="CA180" s="73"/>
      <c r="CB180" s="73"/>
      <c r="CC180" s="73"/>
      <c r="CD180" s="73"/>
      <c r="CE180" s="73"/>
      <c r="CF180" s="73"/>
      <c r="CG180" s="73"/>
      <c r="CH180" s="73"/>
      <c r="CI180" s="73"/>
      <c r="CJ180" s="73"/>
      <c r="CK180" s="73"/>
      <c r="CL180" s="73">
        <v>3</v>
      </c>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v>3</v>
      </c>
      <c r="DI180" s="73"/>
      <c r="DJ180" s="73"/>
      <c r="DK180" s="74"/>
      <c r="DL180" s="68">
        <f t="shared" ref="DL180:DL188" si="187">IF(A180="","",IF(AND(ISERROR(SEARCH("U",E180))=FALSE,CoatedBoards=TRUE),0,IF(AND(ISERROR(SEARCH("C",E180))=FALSE,CoatedBoards=FALSE),0,SUMPRODUCT($E$6:$DK$6,E180:DK180))))</f>
        <v>0</v>
      </c>
      <c r="DM180" s="69">
        <f t="shared" ref="DM180:DM188" si="188">IF(A180="","",VLOOKUP(A180,TheMatrix,5,FALSE))</f>
        <v>1</v>
      </c>
      <c r="DN180" s="69">
        <f t="shared" ref="DN180:DN188" si="189">IF(A180="","",IF(DL180&gt;0,MAX(CEILING(DL180/VLOOKUP(A180,TheMatrix,3,FALSE),1)*VLOOKUP(A180,TheMatrix,2,FALSE),VLOOKUP(A180,TheMatrix,4,FALSE)),0))</f>
        <v>0</v>
      </c>
      <c r="DO180" s="70">
        <f t="shared" ref="DO180:DO188" si="190">IF(A180="","",IF(DM180&gt;SparingLevel,0,DN180))</f>
        <v>0</v>
      </c>
      <c r="DP180" s="120">
        <v>0</v>
      </c>
      <c r="DQ180" s="121">
        <f t="shared" ref="DQ180:DQ188" si="191">IF(A180="","",IF(ISERROR(DO180*DP180),IF(DO180&lt;&gt;0,"Ask for Quote",0),DO180*DP180))</f>
        <v>0</v>
      </c>
    </row>
    <row r="181" spans="1:121" ht="12.75" customHeight="1" x14ac:dyDescent="0.2">
      <c r="A181" s="94">
        <v>1</v>
      </c>
      <c r="B181" s="117" t="s">
        <v>394</v>
      </c>
      <c r="C181" s="116" t="s">
        <v>395</v>
      </c>
      <c r="D181" s="111" t="s">
        <v>177</v>
      </c>
      <c r="E181" s="140"/>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c r="DD181" s="73"/>
      <c r="DE181" s="73"/>
      <c r="DF181" s="73"/>
      <c r="DG181" s="73"/>
      <c r="DH181" s="73"/>
      <c r="DI181" s="73">
        <v>3</v>
      </c>
      <c r="DJ181" s="73"/>
      <c r="DK181" s="74"/>
      <c r="DL181" s="68">
        <f>IF(A181="","",IF(AND(ISERROR(SEARCH("U",E181))=FALSE,CoatedBoards=TRUE),0,IF(AND(ISERROR(SEARCH("C",E181))=FALSE,CoatedBoards=FALSE),0,SUMPRODUCT($E$6:$DK$6,E181:DK181))))</f>
        <v>0</v>
      </c>
      <c r="DM181" s="69">
        <f>IF(A181="","",VLOOKUP(A181,TheMatrix,5,FALSE))</f>
        <v>1</v>
      </c>
      <c r="DN181" s="69">
        <f>IF(A181="","",IF(DL181&gt;0,MAX(CEILING(DL181/VLOOKUP(A181,TheMatrix,3,FALSE),1)*VLOOKUP(A181,TheMatrix,2,FALSE),VLOOKUP(A181,TheMatrix,4,FALSE)),0))</f>
        <v>0</v>
      </c>
      <c r="DO181" s="70">
        <f>IF(A181="","",IF(DM181&gt;SparingLevel,0,DN181))</f>
        <v>0</v>
      </c>
      <c r="DP181" s="120">
        <v>0</v>
      </c>
      <c r="DQ181" s="121">
        <f>IF(A181="","",IF(ISERROR(DO181*DP181),IF(DO181&lt;&gt;0,"Ask for Quote",0),DO181*DP181))</f>
        <v>0</v>
      </c>
    </row>
    <row r="182" spans="1:121" ht="12.75" customHeight="1" x14ac:dyDescent="0.2">
      <c r="A182" s="94">
        <v>1</v>
      </c>
      <c r="B182" s="117" t="s">
        <v>384</v>
      </c>
      <c r="C182" s="116" t="s">
        <v>385</v>
      </c>
      <c r="D182" s="111" t="s">
        <v>177</v>
      </c>
      <c r="E182" s="140"/>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v>3</v>
      </c>
      <c r="BV182" s="73"/>
      <c r="BW182" s="73"/>
      <c r="BX182" s="73"/>
      <c r="BY182" s="73"/>
      <c r="BZ182" s="73"/>
      <c r="CA182" s="73"/>
      <c r="CB182" s="73"/>
      <c r="CC182" s="73"/>
      <c r="CD182" s="73"/>
      <c r="CE182" s="73"/>
      <c r="CF182" s="73"/>
      <c r="CG182" s="73"/>
      <c r="CH182" s="73"/>
      <c r="CI182" s="73"/>
      <c r="CJ182" s="73"/>
      <c r="CK182" s="73"/>
      <c r="CL182" s="73"/>
      <c r="CM182" s="73">
        <v>3</v>
      </c>
      <c r="CN182" s="73"/>
      <c r="CO182" s="73"/>
      <c r="CP182" s="73"/>
      <c r="CQ182" s="73"/>
      <c r="CR182" s="73"/>
      <c r="CS182" s="73"/>
      <c r="CT182" s="73"/>
      <c r="CU182" s="73"/>
      <c r="CV182" s="73"/>
      <c r="CW182" s="73"/>
      <c r="CX182" s="73"/>
      <c r="CY182" s="73"/>
      <c r="CZ182" s="73"/>
      <c r="DA182" s="73"/>
      <c r="DB182" s="73"/>
      <c r="DC182" s="73"/>
      <c r="DD182" s="73"/>
      <c r="DE182" s="73"/>
      <c r="DF182" s="73"/>
      <c r="DG182" s="73"/>
      <c r="DH182" s="73"/>
      <c r="DI182" s="73"/>
      <c r="DJ182" s="73">
        <v>3</v>
      </c>
      <c r="DK182" s="74"/>
      <c r="DL182" s="68">
        <f t="shared" si="187"/>
        <v>0</v>
      </c>
      <c r="DM182" s="69">
        <f t="shared" si="188"/>
        <v>1</v>
      </c>
      <c r="DN182" s="69">
        <f t="shared" si="189"/>
        <v>0</v>
      </c>
      <c r="DO182" s="70">
        <f t="shared" si="190"/>
        <v>0</v>
      </c>
      <c r="DP182" s="120">
        <v>0</v>
      </c>
      <c r="DQ182" s="121">
        <f t="shared" si="191"/>
        <v>0</v>
      </c>
    </row>
    <row r="183" spans="1:121" ht="12.75" customHeight="1" x14ac:dyDescent="0.2">
      <c r="A183" s="94">
        <v>1</v>
      </c>
      <c r="B183" s="117" t="s">
        <v>392</v>
      </c>
      <c r="C183" s="116" t="s">
        <v>393</v>
      </c>
      <c r="D183" s="111" t="s">
        <v>177</v>
      </c>
      <c r="E183" s="140"/>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v>3</v>
      </c>
      <c r="CO183" s="73"/>
      <c r="CP183" s="73"/>
      <c r="CQ183" s="73"/>
      <c r="CR183" s="73"/>
      <c r="CS183" s="73"/>
      <c r="CT183" s="73"/>
      <c r="CU183" s="73"/>
      <c r="CV183" s="73"/>
      <c r="CW183" s="73"/>
      <c r="CX183" s="73"/>
      <c r="CY183" s="73"/>
      <c r="CZ183" s="73"/>
      <c r="DA183" s="73"/>
      <c r="DB183" s="73"/>
      <c r="DC183" s="73"/>
      <c r="DD183" s="73"/>
      <c r="DE183" s="73"/>
      <c r="DF183" s="73"/>
      <c r="DG183" s="73"/>
      <c r="DH183" s="73"/>
      <c r="DI183" s="73"/>
      <c r="DJ183" s="73"/>
      <c r="DK183" s="74"/>
      <c r="DL183" s="68">
        <f>IF(A183="","",IF(AND(ISERROR(SEARCH("U",E183))=FALSE,CoatedBoards=TRUE),0,IF(AND(ISERROR(SEARCH("C",E183))=FALSE,CoatedBoards=FALSE),0,SUMPRODUCT($E$6:$DK$6,E183:DK183))))</f>
        <v>0</v>
      </c>
      <c r="DM183" s="69">
        <f>IF(A183="","",VLOOKUP(A183,TheMatrix,5,FALSE))</f>
        <v>1</v>
      </c>
      <c r="DN183" s="69">
        <f>IF(A183="","",IF(DL183&gt;0,MAX(CEILING(DL183/VLOOKUP(A183,TheMatrix,3,FALSE),1)*VLOOKUP(A183,TheMatrix,2,FALSE),VLOOKUP(A183,TheMatrix,4,FALSE)),0))</f>
        <v>0</v>
      </c>
      <c r="DO183" s="70">
        <f>IF(A183="","",IF(DM183&gt;SparingLevel,0,DN183))</f>
        <v>0</v>
      </c>
      <c r="DP183" s="120">
        <v>0</v>
      </c>
      <c r="DQ183" s="121">
        <f>IF(A183="","",IF(ISERROR(DO183*DP183),IF(DO183&lt;&gt;0,"Ask for Quote",0),DO183*DP183))</f>
        <v>0</v>
      </c>
    </row>
    <row r="184" spans="1:121" ht="12.75" customHeight="1" x14ac:dyDescent="0.2">
      <c r="A184" s="94">
        <v>1</v>
      </c>
      <c r="B184" s="117" t="s">
        <v>386</v>
      </c>
      <c r="C184" s="116" t="s">
        <v>387</v>
      </c>
      <c r="D184" s="111" t="s">
        <v>177</v>
      </c>
      <c r="E184" s="140"/>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v>3</v>
      </c>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c r="DD184" s="73"/>
      <c r="DE184" s="73"/>
      <c r="DF184" s="73"/>
      <c r="DG184" s="73"/>
      <c r="DH184" s="73"/>
      <c r="DI184" s="73"/>
      <c r="DJ184" s="73"/>
      <c r="DK184" s="74"/>
      <c r="DL184" s="68">
        <f t="shared" si="187"/>
        <v>0</v>
      </c>
      <c r="DM184" s="69">
        <f t="shared" si="188"/>
        <v>1</v>
      </c>
      <c r="DN184" s="69">
        <f t="shared" si="189"/>
        <v>0</v>
      </c>
      <c r="DO184" s="70">
        <f t="shared" si="190"/>
        <v>0</v>
      </c>
      <c r="DP184" s="120">
        <v>0</v>
      </c>
      <c r="DQ184" s="121">
        <f t="shared" si="191"/>
        <v>0</v>
      </c>
    </row>
    <row r="185" spans="1:121" ht="12.75" customHeight="1" x14ac:dyDescent="0.2">
      <c r="A185" s="94">
        <v>1</v>
      </c>
      <c r="B185" s="117" t="s">
        <v>388</v>
      </c>
      <c r="C185" s="116" t="s">
        <v>389</v>
      </c>
      <c r="D185" s="111" t="s">
        <v>177</v>
      </c>
      <c r="E185" s="140"/>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v>3</v>
      </c>
      <c r="BX185" s="73"/>
      <c r="BY185" s="73"/>
      <c r="BZ185" s="73"/>
      <c r="CA185" s="73"/>
      <c r="CB185" s="73"/>
      <c r="CC185" s="73"/>
      <c r="CD185" s="73"/>
      <c r="CE185" s="73"/>
      <c r="CF185" s="73"/>
      <c r="CG185" s="73"/>
      <c r="CH185" s="73"/>
      <c r="CI185" s="73"/>
      <c r="CJ185" s="73"/>
      <c r="CK185" s="73"/>
      <c r="CL185" s="73"/>
      <c r="CM185" s="73"/>
      <c r="CN185" s="73"/>
      <c r="CO185" s="73">
        <v>3</v>
      </c>
      <c r="CP185" s="73"/>
      <c r="CQ185" s="73"/>
      <c r="CR185" s="73"/>
      <c r="CS185" s="73"/>
      <c r="CT185" s="73"/>
      <c r="CU185" s="73"/>
      <c r="CV185" s="73"/>
      <c r="CW185" s="73"/>
      <c r="CX185" s="73"/>
      <c r="CY185" s="73"/>
      <c r="CZ185" s="73"/>
      <c r="DA185" s="73"/>
      <c r="DB185" s="73"/>
      <c r="DC185" s="73"/>
      <c r="DD185" s="73"/>
      <c r="DE185" s="73"/>
      <c r="DF185" s="73"/>
      <c r="DG185" s="73"/>
      <c r="DH185" s="73"/>
      <c r="DI185" s="73"/>
      <c r="DJ185" s="73"/>
      <c r="DK185" s="74"/>
      <c r="DL185" s="68">
        <f t="shared" si="187"/>
        <v>0</v>
      </c>
      <c r="DM185" s="69">
        <f t="shared" si="188"/>
        <v>1</v>
      </c>
      <c r="DN185" s="69">
        <f t="shared" si="189"/>
        <v>0</v>
      </c>
      <c r="DO185" s="70">
        <f t="shared" si="190"/>
        <v>0</v>
      </c>
      <c r="DP185" s="120">
        <v>0</v>
      </c>
      <c r="DQ185" s="121">
        <f t="shared" si="191"/>
        <v>0</v>
      </c>
    </row>
    <row r="186" spans="1:121" ht="12.75" customHeight="1" x14ac:dyDescent="0.2">
      <c r="A186" s="94">
        <v>1</v>
      </c>
      <c r="B186" s="117" t="s">
        <v>390</v>
      </c>
      <c r="C186" s="116" t="s">
        <v>391</v>
      </c>
      <c r="D186" s="111" t="s">
        <v>177</v>
      </c>
      <c r="E186" s="140"/>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v>3</v>
      </c>
      <c r="BY186" s="73"/>
      <c r="BZ186" s="73"/>
      <c r="CA186" s="73"/>
      <c r="CB186" s="73"/>
      <c r="CC186" s="73"/>
      <c r="CD186" s="73"/>
      <c r="CE186" s="73"/>
      <c r="CF186" s="73"/>
      <c r="CG186" s="73"/>
      <c r="CH186" s="73"/>
      <c r="CI186" s="73"/>
      <c r="CJ186" s="73"/>
      <c r="CK186" s="73"/>
      <c r="CL186" s="73"/>
      <c r="CM186" s="73"/>
      <c r="CN186" s="73"/>
      <c r="CO186" s="73"/>
      <c r="CP186" s="73">
        <v>3</v>
      </c>
      <c r="CQ186" s="73"/>
      <c r="CR186" s="73"/>
      <c r="CS186" s="73"/>
      <c r="CT186" s="73"/>
      <c r="CU186" s="73"/>
      <c r="CV186" s="73"/>
      <c r="CW186" s="73"/>
      <c r="CX186" s="73"/>
      <c r="CY186" s="73"/>
      <c r="CZ186" s="73"/>
      <c r="DA186" s="73"/>
      <c r="DB186" s="73"/>
      <c r="DC186" s="73"/>
      <c r="DD186" s="73"/>
      <c r="DE186" s="73"/>
      <c r="DF186" s="73"/>
      <c r="DG186" s="73"/>
      <c r="DH186" s="73"/>
      <c r="DI186" s="73"/>
      <c r="DJ186" s="73"/>
      <c r="DK186" s="74"/>
      <c r="DL186" s="68">
        <f t="shared" ref="DL186" si="192">IF(A186="","",IF(AND(ISERROR(SEARCH("U",E186))=FALSE,CoatedBoards=TRUE),0,IF(AND(ISERROR(SEARCH("C",E186))=FALSE,CoatedBoards=FALSE),0,SUMPRODUCT($E$6:$DK$6,E186:DK186))))</f>
        <v>0</v>
      </c>
      <c r="DM186" s="69">
        <f t="shared" ref="DM186" si="193">IF(A186="","",VLOOKUP(A186,TheMatrix,5,FALSE))</f>
        <v>1</v>
      </c>
      <c r="DN186" s="69">
        <f t="shared" ref="DN186" si="194">IF(A186="","",IF(DL186&gt;0,MAX(CEILING(DL186/VLOOKUP(A186,TheMatrix,3,FALSE),1)*VLOOKUP(A186,TheMatrix,2,FALSE),VLOOKUP(A186,TheMatrix,4,FALSE)),0))</f>
        <v>0</v>
      </c>
      <c r="DO186" s="70">
        <f t="shared" ref="DO186" si="195">IF(A186="","",IF(DM186&gt;SparingLevel,0,DN186))</f>
        <v>0</v>
      </c>
      <c r="DP186" s="120">
        <v>0</v>
      </c>
      <c r="DQ186" s="121">
        <f t="shared" ref="DQ186" si="196">IF(A186="","",IF(ISERROR(DO186*DP186),IF(DO186&lt;&gt;0,"Ask for Quote",0),DO186*DP186))</f>
        <v>0</v>
      </c>
    </row>
    <row r="187" spans="1:121" ht="12.75" customHeight="1" x14ac:dyDescent="0.2">
      <c r="A187" s="94">
        <v>1</v>
      </c>
      <c r="B187" s="117">
        <v>64690647</v>
      </c>
      <c r="C187" s="116" t="s">
        <v>353</v>
      </c>
      <c r="D187" s="111" t="s">
        <v>177</v>
      </c>
      <c r="E187" s="140"/>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v>3</v>
      </c>
      <c r="CR187" s="73">
        <v>3</v>
      </c>
      <c r="CS187" s="73"/>
      <c r="CT187" s="73"/>
      <c r="CU187" s="73"/>
      <c r="CV187" s="73"/>
      <c r="CW187" s="73"/>
      <c r="CX187" s="73"/>
      <c r="CY187" s="73"/>
      <c r="CZ187" s="73"/>
      <c r="DA187" s="73"/>
      <c r="DB187" s="73"/>
      <c r="DC187" s="73"/>
      <c r="DD187" s="73"/>
      <c r="DE187" s="73"/>
      <c r="DF187" s="73"/>
      <c r="DG187" s="73"/>
      <c r="DH187" s="73"/>
      <c r="DI187" s="73"/>
      <c r="DJ187" s="73"/>
      <c r="DK187" s="74"/>
      <c r="DL187" s="68">
        <f t="shared" si="187"/>
        <v>0</v>
      </c>
      <c r="DM187" s="69">
        <f t="shared" si="188"/>
        <v>1</v>
      </c>
      <c r="DN187" s="69">
        <f t="shared" si="189"/>
        <v>0</v>
      </c>
      <c r="DO187" s="70">
        <f t="shared" si="190"/>
        <v>0</v>
      </c>
      <c r="DP187" s="120">
        <v>0</v>
      </c>
      <c r="DQ187" s="121">
        <f t="shared" si="191"/>
        <v>0</v>
      </c>
    </row>
    <row r="188" spans="1:121" ht="12.75" customHeight="1" x14ac:dyDescent="0.2">
      <c r="A188" s="94">
        <v>1</v>
      </c>
      <c r="B188" s="117" t="s">
        <v>354</v>
      </c>
      <c r="C188" s="116" t="s">
        <v>355</v>
      </c>
      <c r="D188" s="111" t="s">
        <v>177</v>
      </c>
      <c r="E188" s="140"/>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v>3</v>
      </c>
      <c r="CT188" s="73">
        <v>3</v>
      </c>
      <c r="CU188" s="73"/>
      <c r="CV188" s="73"/>
      <c r="CW188" s="73"/>
      <c r="CX188" s="73"/>
      <c r="CY188" s="73"/>
      <c r="CZ188" s="73"/>
      <c r="DA188" s="73"/>
      <c r="DB188" s="73"/>
      <c r="DC188" s="73"/>
      <c r="DD188" s="73"/>
      <c r="DE188" s="73"/>
      <c r="DF188" s="73"/>
      <c r="DG188" s="73"/>
      <c r="DH188" s="73"/>
      <c r="DI188" s="73"/>
      <c r="DJ188" s="73"/>
      <c r="DK188" s="74"/>
      <c r="DL188" s="68">
        <f t="shared" si="187"/>
        <v>0</v>
      </c>
      <c r="DM188" s="69">
        <f t="shared" si="188"/>
        <v>1</v>
      </c>
      <c r="DN188" s="69">
        <f t="shared" si="189"/>
        <v>0</v>
      </c>
      <c r="DO188" s="70">
        <f t="shared" si="190"/>
        <v>0</v>
      </c>
      <c r="DP188" s="120">
        <v>0</v>
      </c>
      <c r="DQ188" s="121">
        <f t="shared" si="191"/>
        <v>0</v>
      </c>
    </row>
    <row r="189" spans="1:121" ht="12.75" customHeight="1" x14ac:dyDescent="0.2">
      <c r="A189" s="94"/>
      <c r="B189" s="158" t="s">
        <v>128</v>
      </c>
      <c r="C189" s="159"/>
      <c r="D189" s="111" t="s">
        <v>177</v>
      </c>
      <c r="E189" s="140"/>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c r="DD189" s="73"/>
      <c r="DE189" s="73"/>
      <c r="DF189" s="73"/>
      <c r="DG189" s="73"/>
      <c r="DH189" s="73"/>
      <c r="DI189" s="73"/>
      <c r="DJ189" s="73"/>
      <c r="DK189" s="74"/>
      <c r="DL189" s="68" t="str">
        <f t="shared" si="173"/>
        <v/>
      </c>
      <c r="DM189" s="69" t="str">
        <f t="shared" si="174"/>
        <v/>
      </c>
      <c r="DN189" s="69" t="str">
        <f t="shared" si="175"/>
        <v/>
      </c>
      <c r="DO189" s="70" t="str">
        <f t="shared" si="176"/>
        <v/>
      </c>
      <c r="DP189" s="120"/>
      <c r="DQ189" s="121" t="str">
        <f t="shared" si="127"/>
        <v/>
      </c>
    </row>
    <row r="190" spans="1:121" ht="12.75" customHeight="1" x14ac:dyDescent="0.2">
      <c r="A190" s="94">
        <v>11</v>
      </c>
      <c r="B190" s="117">
        <v>68577586</v>
      </c>
      <c r="C190" s="116" t="s">
        <v>167</v>
      </c>
      <c r="D190" s="111" t="s">
        <v>177</v>
      </c>
      <c r="E190" s="140"/>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v>1</v>
      </c>
      <c r="BJ190" s="73">
        <v>1</v>
      </c>
      <c r="BK190" s="73">
        <v>1</v>
      </c>
      <c r="BL190" s="73">
        <v>1</v>
      </c>
      <c r="BM190" s="73">
        <v>1</v>
      </c>
      <c r="BN190" s="73">
        <v>1</v>
      </c>
      <c r="BO190" s="73">
        <v>1</v>
      </c>
      <c r="BP190" s="73">
        <v>1</v>
      </c>
      <c r="BQ190" s="73">
        <v>1</v>
      </c>
      <c r="BR190" s="73">
        <v>1</v>
      </c>
      <c r="BS190" s="73">
        <v>1</v>
      </c>
      <c r="BT190" s="73">
        <v>1</v>
      </c>
      <c r="BU190" s="73">
        <v>1</v>
      </c>
      <c r="BV190" s="73">
        <v>1</v>
      </c>
      <c r="BW190" s="73"/>
      <c r="BX190" s="73"/>
      <c r="BY190" s="73">
        <v>1</v>
      </c>
      <c r="BZ190" s="73">
        <v>1</v>
      </c>
      <c r="CA190" s="73">
        <v>1</v>
      </c>
      <c r="CB190" s="73">
        <v>1</v>
      </c>
      <c r="CC190" s="73">
        <v>1</v>
      </c>
      <c r="CD190" s="73">
        <v>1</v>
      </c>
      <c r="CE190" s="73">
        <v>1</v>
      </c>
      <c r="CF190" s="73">
        <v>1</v>
      </c>
      <c r="CG190" s="73">
        <v>1</v>
      </c>
      <c r="CH190" s="73">
        <v>1</v>
      </c>
      <c r="CI190" s="73">
        <v>1</v>
      </c>
      <c r="CJ190" s="73">
        <v>1</v>
      </c>
      <c r="CK190" s="73">
        <v>1</v>
      </c>
      <c r="CL190" s="73">
        <v>1</v>
      </c>
      <c r="CM190" s="73">
        <v>1</v>
      </c>
      <c r="CN190" s="73">
        <v>1</v>
      </c>
      <c r="CO190" s="73">
        <v>1</v>
      </c>
      <c r="CP190" s="73"/>
      <c r="CQ190" s="73"/>
      <c r="CR190" s="73"/>
      <c r="CS190" s="73"/>
      <c r="CT190" s="73"/>
      <c r="CU190" s="73">
        <v>1</v>
      </c>
      <c r="CV190" s="73">
        <v>1</v>
      </c>
      <c r="CW190" s="73">
        <v>1</v>
      </c>
      <c r="CX190" s="73">
        <v>1</v>
      </c>
      <c r="CY190" s="73">
        <v>1</v>
      </c>
      <c r="CZ190" s="73">
        <v>1</v>
      </c>
      <c r="DA190" s="73">
        <v>1</v>
      </c>
      <c r="DB190" s="73">
        <v>1</v>
      </c>
      <c r="DC190" s="73">
        <v>1</v>
      </c>
      <c r="DD190" s="73">
        <v>1</v>
      </c>
      <c r="DE190" s="73">
        <v>1</v>
      </c>
      <c r="DF190" s="73">
        <v>1</v>
      </c>
      <c r="DG190" s="73">
        <v>1</v>
      </c>
      <c r="DH190" s="73">
        <v>1</v>
      </c>
      <c r="DI190" s="73">
        <v>1</v>
      </c>
      <c r="DJ190" s="73">
        <v>1</v>
      </c>
      <c r="DK190" s="74"/>
      <c r="DL190" s="68">
        <f t="shared" si="173"/>
        <v>0</v>
      </c>
      <c r="DM190" s="69" t="str">
        <f t="shared" si="174"/>
        <v>NR</v>
      </c>
      <c r="DN190" s="69">
        <f t="shared" si="175"/>
        <v>0</v>
      </c>
      <c r="DO190" s="70">
        <f t="shared" si="176"/>
        <v>0</v>
      </c>
      <c r="DP190" s="120">
        <v>0</v>
      </c>
      <c r="DQ190" s="121">
        <f t="shared" si="127"/>
        <v>0</v>
      </c>
    </row>
    <row r="191" spans="1:121" ht="12.75" customHeight="1" x14ac:dyDescent="0.2">
      <c r="A191" s="94">
        <v>11</v>
      </c>
      <c r="B191" s="117" t="s">
        <v>454</v>
      </c>
      <c r="C191" s="116" t="s">
        <v>455</v>
      </c>
      <c r="D191" s="111" t="s">
        <v>177</v>
      </c>
      <c r="E191" s="140"/>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v>1</v>
      </c>
      <c r="BX191" s="73">
        <v>1</v>
      </c>
      <c r="BY191" s="73"/>
      <c r="BZ191" s="73"/>
      <c r="CA191" s="73"/>
      <c r="CB191" s="73"/>
      <c r="CC191" s="73"/>
      <c r="CD191" s="73"/>
      <c r="CE191" s="73"/>
      <c r="CF191" s="73"/>
      <c r="CG191" s="73"/>
      <c r="CH191" s="73"/>
      <c r="CI191" s="73"/>
      <c r="CJ191" s="73"/>
      <c r="CK191" s="73"/>
      <c r="CL191" s="73"/>
      <c r="CM191" s="73"/>
      <c r="CN191" s="73"/>
      <c r="CO191" s="73"/>
      <c r="CP191" s="73">
        <v>1</v>
      </c>
      <c r="CQ191" s="73"/>
      <c r="CR191" s="73"/>
      <c r="CS191" s="73"/>
      <c r="CT191" s="73"/>
      <c r="CU191" s="73"/>
      <c r="CV191" s="73"/>
      <c r="CW191" s="73"/>
      <c r="CX191" s="73"/>
      <c r="CY191" s="73"/>
      <c r="CZ191" s="73"/>
      <c r="DA191" s="73"/>
      <c r="DB191" s="73"/>
      <c r="DC191" s="73"/>
      <c r="DD191" s="73"/>
      <c r="DE191" s="73"/>
      <c r="DF191" s="73"/>
      <c r="DG191" s="73"/>
      <c r="DH191" s="73"/>
      <c r="DI191" s="73"/>
      <c r="DJ191" s="73"/>
      <c r="DK191" s="74"/>
      <c r="DL191" s="68">
        <f t="shared" ref="DL191" si="197">IF(A191="","",IF(AND(ISERROR(SEARCH("U",E191))=FALSE,CoatedBoards=TRUE),0,IF(AND(ISERROR(SEARCH("C",E191))=FALSE,CoatedBoards=FALSE),0,SUMPRODUCT($E$6:$DK$6,E191:DK191))))</f>
        <v>0</v>
      </c>
      <c r="DM191" s="69" t="str">
        <f t="shared" ref="DM191" si="198">IF(A191="","",VLOOKUP(A191,TheMatrix,5,FALSE))</f>
        <v>NR</v>
      </c>
      <c r="DN191" s="69">
        <f t="shared" ref="DN191" si="199">IF(A191="","",IF(DL191&gt;0,MAX(CEILING(DL191/VLOOKUP(A191,TheMatrix,3,FALSE),1)*VLOOKUP(A191,TheMatrix,2,FALSE),VLOOKUP(A191,TheMatrix,4,FALSE)),0))</f>
        <v>0</v>
      </c>
      <c r="DO191" s="70">
        <f t="shared" ref="DO191" si="200">IF(A191="","",IF(DM191&gt;SparingLevel,0,DN191))</f>
        <v>0</v>
      </c>
      <c r="DP191" s="120">
        <v>0</v>
      </c>
      <c r="DQ191" s="121">
        <f t="shared" ref="DQ191" si="201">IF(A191="","",IF(ISERROR(DO191*DP191),IF(DO191&lt;&gt;0,"Ask for Quote",0),DO191*DP191))</f>
        <v>0</v>
      </c>
    </row>
    <row r="192" spans="1:121" ht="12.75" customHeight="1" x14ac:dyDescent="0.2">
      <c r="A192" s="94">
        <v>11</v>
      </c>
      <c r="B192" s="117" t="s">
        <v>339</v>
      </c>
      <c r="C192" s="116" t="s">
        <v>340</v>
      </c>
      <c r="D192" s="111" t="s">
        <v>177</v>
      </c>
      <c r="E192" s="140"/>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v>1</v>
      </c>
      <c r="CR192" s="73">
        <v>1</v>
      </c>
      <c r="CS192" s="73">
        <v>1</v>
      </c>
      <c r="CT192" s="73">
        <v>1</v>
      </c>
      <c r="CU192" s="73"/>
      <c r="CV192" s="73"/>
      <c r="CW192" s="73"/>
      <c r="CX192" s="73"/>
      <c r="CY192" s="73"/>
      <c r="CZ192" s="73"/>
      <c r="DA192" s="73"/>
      <c r="DB192" s="73"/>
      <c r="DC192" s="73"/>
      <c r="DD192" s="73"/>
      <c r="DE192" s="73"/>
      <c r="DF192" s="73"/>
      <c r="DG192" s="73"/>
      <c r="DH192" s="73"/>
      <c r="DI192" s="73"/>
      <c r="DJ192" s="73"/>
      <c r="DK192" s="74"/>
      <c r="DL192" s="68">
        <f t="shared" si="173"/>
        <v>0</v>
      </c>
      <c r="DM192" s="69" t="str">
        <f t="shared" si="174"/>
        <v>NR</v>
      </c>
      <c r="DN192" s="69">
        <f t="shared" si="175"/>
        <v>0</v>
      </c>
      <c r="DO192" s="70">
        <f t="shared" si="176"/>
        <v>0</v>
      </c>
      <c r="DP192" s="120">
        <v>0</v>
      </c>
      <c r="DQ192" s="121">
        <f t="shared" si="127"/>
        <v>0</v>
      </c>
    </row>
    <row r="193" spans="1:123" ht="12.75" customHeight="1" x14ac:dyDescent="0.2">
      <c r="A193" s="94"/>
      <c r="B193" s="158" t="s">
        <v>129</v>
      </c>
      <c r="C193" s="147"/>
      <c r="D193" s="111" t="s">
        <v>177</v>
      </c>
      <c r="E193" s="140"/>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c r="DD193" s="73"/>
      <c r="DE193" s="73"/>
      <c r="DF193" s="73"/>
      <c r="DG193" s="73"/>
      <c r="DH193" s="73"/>
      <c r="DI193" s="73"/>
      <c r="DJ193" s="73"/>
      <c r="DK193" s="74"/>
      <c r="DL193" s="68" t="str">
        <f t="shared" si="173"/>
        <v/>
      </c>
      <c r="DM193" s="69" t="str">
        <f t="shared" si="174"/>
        <v/>
      </c>
      <c r="DN193" s="69" t="str">
        <f t="shared" si="175"/>
        <v/>
      </c>
      <c r="DO193" s="70" t="str">
        <f t="shared" si="176"/>
        <v/>
      </c>
      <c r="DP193" s="120"/>
      <c r="DQ193" s="121" t="str">
        <f t="shared" si="127"/>
        <v/>
      </c>
    </row>
    <row r="194" spans="1:123" ht="12.75" customHeight="1" x14ac:dyDescent="0.2">
      <c r="A194" s="94">
        <v>11</v>
      </c>
      <c r="B194" s="97" t="s">
        <v>396</v>
      </c>
      <c r="C194" s="31" t="s">
        <v>397</v>
      </c>
      <c r="D194" s="111" t="s">
        <v>177</v>
      </c>
      <c r="E194" s="140"/>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v>1</v>
      </c>
      <c r="BJ194" s="73">
        <v>1</v>
      </c>
      <c r="BK194" s="73">
        <v>1</v>
      </c>
      <c r="BL194" s="73">
        <v>1</v>
      </c>
      <c r="BM194" s="73">
        <v>1</v>
      </c>
      <c r="BN194" s="73">
        <v>1</v>
      </c>
      <c r="BO194" s="73"/>
      <c r="BP194" s="73"/>
      <c r="BQ194" s="73"/>
      <c r="BR194" s="73"/>
      <c r="BS194" s="73"/>
      <c r="BT194" s="73"/>
      <c r="BU194" s="73"/>
      <c r="BV194" s="73"/>
      <c r="BW194" s="73"/>
      <c r="BX194" s="73"/>
      <c r="BY194" s="73">
        <v>1</v>
      </c>
      <c r="BZ194" s="73">
        <v>1</v>
      </c>
      <c r="CA194" s="73">
        <v>1</v>
      </c>
      <c r="CB194" s="73">
        <v>1</v>
      </c>
      <c r="CC194" s="73">
        <v>1</v>
      </c>
      <c r="CD194" s="73">
        <v>1</v>
      </c>
      <c r="CE194" s="73">
        <v>1</v>
      </c>
      <c r="CF194" s="73"/>
      <c r="CG194" s="73"/>
      <c r="CH194" s="73"/>
      <c r="CI194" s="73"/>
      <c r="CJ194" s="73"/>
      <c r="CK194" s="73"/>
      <c r="CL194" s="73"/>
      <c r="CM194" s="73"/>
      <c r="CN194" s="73"/>
      <c r="CO194" s="73"/>
      <c r="CP194" s="73"/>
      <c r="CQ194" s="73"/>
      <c r="CR194" s="73"/>
      <c r="CS194" s="73"/>
      <c r="CT194" s="73"/>
      <c r="CU194" s="73">
        <v>1</v>
      </c>
      <c r="CV194" s="73">
        <v>1</v>
      </c>
      <c r="CW194" s="73">
        <v>1</v>
      </c>
      <c r="CX194" s="73">
        <v>1</v>
      </c>
      <c r="CY194" s="73">
        <v>1</v>
      </c>
      <c r="CZ194" s="73">
        <v>1</v>
      </c>
      <c r="DA194" s="73"/>
      <c r="DB194" s="73"/>
      <c r="DC194" s="73"/>
      <c r="DD194" s="73"/>
      <c r="DE194" s="73"/>
      <c r="DF194" s="73"/>
      <c r="DG194" s="73"/>
      <c r="DH194" s="73"/>
      <c r="DI194" s="73"/>
      <c r="DJ194" s="73"/>
      <c r="DK194" s="74"/>
      <c r="DL194" s="68">
        <f t="shared" si="173"/>
        <v>0</v>
      </c>
      <c r="DM194" s="69" t="str">
        <f t="shared" si="174"/>
        <v>NR</v>
      </c>
      <c r="DN194" s="69">
        <f t="shared" si="175"/>
        <v>0</v>
      </c>
      <c r="DO194" s="70">
        <f t="shared" si="176"/>
        <v>0</v>
      </c>
      <c r="DP194" s="120">
        <v>0</v>
      </c>
      <c r="DQ194" s="121">
        <f t="shared" si="127"/>
        <v>0</v>
      </c>
    </row>
    <row r="195" spans="1:123" s="32" customFormat="1" ht="12.75" customHeight="1" x14ac:dyDescent="0.2">
      <c r="A195" s="94">
        <v>11</v>
      </c>
      <c r="B195" s="98" t="s">
        <v>347</v>
      </c>
      <c r="C195" s="31" t="s">
        <v>348</v>
      </c>
      <c r="D195" s="111" t="s">
        <v>177</v>
      </c>
      <c r="E195" s="141"/>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v>1</v>
      </c>
      <c r="BP195" s="73">
        <v>1</v>
      </c>
      <c r="BQ195" s="73">
        <v>1</v>
      </c>
      <c r="BR195" s="73">
        <v>1</v>
      </c>
      <c r="BS195" s="73"/>
      <c r="BT195" s="73"/>
      <c r="BU195" s="73"/>
      <c r="BV195" s="73"/>
      <c r="BW195" s="73"/>
      <c r="BX195" s="73"/>
      <c r="BY195" s="73"/>
      <c r="BZ195" s="73"/>
      <c r="CA195" s="73"/>
      <c r="CB195" s="73"/>
      <c r="CC195" s="73"/>
      <c r="CD195" s="73"/>
      <c r="CE195" s="73"/>
      <c r="CF195" s="73">
        <v>1</v>
      </c>
      <c r="CG195" s="73">
        <v>1</v>
      </c>
      <c r="CH195" s="73">
        <v>1</v>
      </c>
      <c r="CI195" s="73">
        <v>1</v>
      </c>
      <c r="CJ195" s="73">
        <v>1</v>
      </c>
      <c r="CK195" s="73">
        <v>1</v>
      </c>
      <c r="CL195" s="73"/>
      <c r="CM195" s="73"/>
      <c r="CN195" s="73"/>
      <c r="CO195" s="73"/>
      <c r="CP195" s="73"/>
      <c r="CQ195" s="73">
        <v>1</v>
      </c>
      <c r="CR195" s="73">
        <v>1</v>
      </c>
      <c r="CS195" s="73">
        <v>1</v>
      </c>
      <c r="CT195" s="73">
        <v>1</v>
      </c>
      <c r="CU195" s="73"/>
      <c r="CV195" s="73"/>
      <c r="CW195" s="73"/>
      <c r="CX195" s="73"/>
      <c r="CY195" s="73"/>
      <c r="CZ195" s="73"/>
      <c r="DA195" s="73">
        <v>1</v>
      </c>
      <c r="DB195" s="73">
        <v>1</v>
      </c>
      <c r="DC195" s="73">
        <v>1</v>
      </c>
      <c r="DD195" s="73">
        <v>1</v>
      </c>
      <c r="DE195" s="73">
        <v>1</v>
      </c>
      <c r="DF195" s="73">
        <v>1</v>
      </c>
      <c r="DG195" s="73"/>
      <c r="DH195" s="73"/>
      <c r="DI195" s="73"/>
      <c r="DJ195" s="73"/>
      <c r="DK195" s="109"/>
      <c r="DL195" s="68">
        <f t="shared" si="173"/>
        <v>0</v>
      </c>
      <c r="DM195" s="69" t="str">
        <f t="shared" si="174"/>
        <v>NR</v>
      </c>
      <c r="DN195" s="69">
        <f t="shared" si="175"/>
        <v>0</v>
      </c>
      <c r="DO195" s="70">
        <f t="shared" si="176"/>
        <v>0</v>
      </c>
      <c r="DP195" s="120">
        <v>0</v>
      </c>
      <c r="DQ195" s="121">
        <f t="shared" si="127"/>
        <v>0</v>
      </c>
      <c r="DS195" s="27"/>
    </row>
    <row r="196" spans="1:123" ht="12.75" customHeight="1" x14ac:dyDescent="0.2">
      <c r="A196" s="94">
        <v>11</v>
      </c>
      <c r="B196" s="30" t="s">
        <v>398</v>
      </c>
      <c r="C196" s="31" t="s">
        <v>399</v>
      </c>
      <c r="D196" s="111" t="s">
        <v>177</v>
      </c>
      <c r="E196" s="140"/>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v>1</v>
      </c>
      <c r="BT196" s="73">
        <v>1</v>
      </c>
      <c r="BU196" s="73">
        <v>1</v>
      </c>
      <c r="BV196" s="73">
        <v>1</v>
      </c>
      <c r="BW196" s="73"/>
      <c r="BX196" s="73"/>
      <c r="BY196" s="73"/>
      <c r="BZ196" s="73"/>
      <c r="CA196" s="73"/>
      <c r="CB196" s="73"/>
      <c r="CC196" s="73"/>
      <c r="CD196" s="73"/>
      <c r="CE196" s="73"/>
      <c r="CF196" s="73"/>
      <c r="CG196" s="73"/>
      <c r="CH196" s="73"/>
      <c r="CI196" s="73"/>
      <c r="CJ196" s="73"/>
      <c r="CK196" s="73"/>
      <c r="CL196" s="73">
        <v>1</v>
      </c>
      <c r="CM196" s="73">
        <v>1</v>
      </c>
      <c r="CN196" s="73">
        <v>1</v>
      </c>
      <c r="CO196" s="73">
        <v>1</v>
      </c>
      <c r="CP196" s="73"/>
      <c r="CQ196" s="73"/>
      <c r="CR196" s="73"/>
      <c r="CS196" s="73"/>
      <c r="CT196" s="73"/>
      <c r="CU196" s="73"/>
      <c r="CV196" s="73"/>
      <c r="CW196" s="73"/>
      <c r="CX196" s="73"/>
      <c r="CY196" s="73"/>
      <c r="CZ196" s="73"/>
      <c r="DA196" s="73"/>
      <c r="DB196" s="73"/>
      <c r="DC196" s="73"/>
      <c r="DD196" s="73"/>
      <c r="DE196" s="73"/>
      <c r="DF196" s="73"/>
      <c r="DG196" s="73">
        <v>1</v>
      </c>
      <c r="DH196" s="73">
        <v>1</v>
      </c>
      <c r="DI196" s="73">
        <v>1</v>
      </c>
      <c r="DJ196" s="73">
        <v>1</v>
      </c>
      <c r="DK196" s="74"/>
      <c r="DL196" s="68">
        <f t="shared" si="173"/>
        <v>0</v>
      </c>
      <c r="DM196" s="69" t="str">
        <f t="shared" si="174"/>
        <v>NR</v>
      </c>
      <c r="DN196" s="69">
        <f t="shared" si="175"/>
        <v>0</v>
      </c>
      <c r="DO196" s="70">
        <f t="shared" si="176"/>
        <v>0</v>
      </c>
      <c r="DP196" s="120">
        <v>0</v>
      </c>
      <c r="DQ196" s="121">
        <f t="shared" si="127"/>
        <v>0</v>
      </c>
    </row>
    <row r="197" spans="1:123" ht="12.75" customHeight="1" x14ac:dyDescent="0.2">
      <c r="A197" s="94">
        <v>11</v>
      </c>
      <c r="B197" s="30" t="s">
        <v>400</v>
      </c>
      <c r="C197" s="31" t="s">
        <v>401</v>
      </c>
      <c r="D197" s="111" t="s">
        <v>177</v>
      </c>
      <c r="E197" s="140"/>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v>1</v>
      </c>
      <c r="BX197" s="73">
        <v>1</v>
      </c>
      <c r="BY197" s="73"/>
      <c r="BZ197" s="73"/>
      <c r="CA197" s="73"/>
      <c r="CB197" s="73"/>
      <c r="CC197" s="73"/>
      <c r="CD197" s="73"/>
      <c r="CE197" s="73"/>
      <c r="CF197" s="73"/>
      <c r="CG197" s="73"/>
      <c r="CH197" s="73"/>
      <c r="CI197" s="73"/>
      <c r="CJ197" s="73"/>
      <c r="CK197" s="73"/>
      <c r="CL197" s="73"/>
      <c r="CM197" s="73"/>
      <c r="CN197" s="73"/>
      <c r="CO197" s="73"/>
      <c r="CP197" s="73">
        <v>1</v>
      </c>
      <c r="CQ197" s="73"/>
      <c r="CR197" s="73"/>
      <c r="CS197" s="73"/>
      <c r="CT197" s="73"/>
      <c r="CU197" s="73"/>
      <c r="CV197" s="73"/>
      <c r="CW197" s="73"/>
      <c r="CX197" s="73"/>
      <c r="CY197" s="73"/>
      <c r="CZ197" s="73"/>
      <c r="DA197" s="73"/>
      <c r="DB197" s="73"/>
      <c r="DC197" s="73"/>
      <c r="DD197" s="73"/>
      <c r="DE197" s="73"/>
      <c r="DF197" s="73"/>
      <c r="DG197" s="73"/>
      <c r="DH197" s="73"/>
      <c r="DI197" s="73"/>
      <c r="DJ197" s="73"/>
      <c r="DK197" s="74"/>
      <c r="DL197" s="68">
        <f t="shared" si="173"/>
        <v>0</v>
      </c>
      <c r="DM197" s="69" t="str">
        <f t="shared" si="174"/>
        <v>NR</v>
      </c>
      <c r="DN197" s="69">
        <f t="shared" si="175"/>
        <v>0</v>
      </c>
      <c r="DO197" s="70">
        <f t="shared" si="176"/>
        <v>0</v>
      </c>
      <c r="DP197" s="120">
        <v>0</v>
      </c>
      <c r="DQ197" s="121">
        <f t="shared" si="127"/>
        <v>0</v>
      </c>
    </row>
    <row r="198" spans="1:123" ht="12.75" customHeight="1" x14ac:dyDescent="0.2">
      <c r="A198" s="94"/>
      <c r="B198" s="160" t="s">
        <v>168</v>
      </c>
      <c r="C198" s="163" t="s">
        <v>181</v>
      </c>
      <c r="D198" s="111" t="s">
        <v>177</v>
      </c>
      <c r="E198" s="140"/>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c r="DD198" s="73"/>
      <c r="DE198" s="73"/>
      <c r="DF198" s="73"/>
      <c r="DG198" s="73"/>
      <c r="DH198" s="73"/>
      <c r="DI198" s="73"/>
      <c r="DJ198" s="73"/>
      <c r="DK198" s="74"/>
      <c r="DL198" s="68" t="str">
        <f t="shared" si="173"/>
        <v/>
      </c>
      <c r="DM198" s="69" t="str">
        <f t="shared" si="174"/>
        <v/>
      </c>
      <c r="DN198" s="69" t="str">
        <f t="shared" si="175"/>
        <v/>
      </c>
      <c r="DO198" s="70" t="str">
        <f t="shared" si="176"/>
        <v/>
      </c>
      <c r="DP198" s="120"/>
      <c r="DQ198" s="121" t="str">
        <f t="shared" si="127"/>
        <v/>
      </c>
    </row>
    <row r="199" spans="1:123" ht="12.75" customHeight="1" x14ac:dyDescent="0.2">
      <c r="A199" s="94">
        <v>7</v>
      </c>
      <c r="B199" s="97" t="s">
        <v>159</v>
      </c>
      <c r="C199" s="31" t="s">
        <v>402</v>
      </c>
      <c r="D199" s="111" t="s">
        <v>177</v>
      </c>
      <c r="E199" s="140"/>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v>1</v>
      </c>
      <c r="BJ199" s="73">
        <v>1</v>
      </c>
      <c r="BK199" s="73">
        <v>1</v>
      </c>
      <c r="BL199" s="73">
        <v>1</v>
      </c>
      <c r="BM199" s="73">
        <v>1</v>
      </c>
      <c r="BN199" s="73">
        <v>1</v>
      </c>
      <c r="BO199" s="73"/>
      <c r="BP199" s="73"/>
      <c r="BQ199" s="73"/>
      <c r="BR199" s="73"/>
      <c r="BS199" s="73"/>
      <c r="BT199" s="73"/>
      <c r="BU199" s="73"/>
      <c r="BV199" s="73"/>
      <c r="BW199" s="73"/>
      <c r="BX199" s="73"/>
      <c r="BY199" s="73">
        <v>1</v>
      </c>
      <c r="BZ199" s="73">
        <v>1</v>
      </c>
      <c r="CA199" s="73">
        <v>1</v>
      </c>
      <c r="CB199" s="73">
        <v>1</v>
      </c>
      <c r="CC199" s="73">
        <v>1</v>
      </c>
      <c r="CD199" s="73">
        <v>1</v>
      </c>
      <c r="CE199" s="73">
        <v>1</v>
      </c>
      <c r="CF199" s="73"/>
      <c r="CG199" s="73"/>
      <c r="CH199" s="73"/>
      <c r="CI199" s="73"/>
      <c r="CJ199" s="73"/>
      <c r="CK199" s="73"/>
      <c r="CL199" s="73"/>
      <c r="CM199" s="73"/>
      <c r="CN199" s="73"/>
      <c r="CO199" s="73"/>
      <c r="CP199" s="73"/>
      <c r="CQ199" s="73"/>
      <c r="CR199" s="73"/>
      <c r="CS199" s="73"/>
      <c r="CT199" s="73"/>
      <c r="CU199" s="73">
        <v>1</v>
      </c>
      <c r="CV199" s="73">
        <v>1</v>
      </c>
      <c r="CW199" s="73">
        <v>1</v>
      </c>
      <c r="CX199" s="73">
        <v>1</v>
      </c>
      <c r="CY199" s="73">
        <v>1</v>
      </c>
      <c r="CZ199" s="73">
        <v>1</v>
      </c>
      <c r="DA199" s="73">
        <v>1</v>
      </c>
      <c r="DB199" s="73"/>
      <c r="DC199" s="73"/>
      <c r="DD199" s="73"/>
      <c r="DE199" s="73"/>
      <c r="DF199" s="73"/>
      <c r="DG199" s="73"/>
      <c r="DH199" s="73"/>
      <c r="DI199" s="73"/>
      <c r="DJ199" s="73"/>
      <c r="DK199" s="74"/>
      <c r="DL199" s="68">
        <f t="shared" si="173"/>
        <v>0</v>
      </c>
      <c r="DM199" s="69" t="str">
        <f t="shared" ref="DM199:DM202" si="202">IF(A199="","",VLOOKUP(A199,TheMatrix,5,FALSE))</f>
        <v>PCS</v>
      </c>
      <c r="DN199" s="69">
        <f t="shared" ref="DN199:DN202" si="203">IF(A199="","",IF(DL199&gt;0,MAX(CEILING(DL199/VLOOKUP(A199,TheMatrix,3,FALSE),1)*VLOOKUP(A199,TheMatrix,2,FALSE),VLOOKUP(A199,TheMatrix,4,FALSE)),0))</f>
        <v>0</v>
      </c>
      <c r="DO199" s="70">
        <f t="shared" si="176"/>
        <v>0</v>
      </c>
      <c r="DP199" s="120">
        <v>0</v>
      </c>
      <c r="DQ199" s="121">
        <f t="shared" ref="DQ199:DQ202" si="204">IF(A199="","",IF(ISERROR(DO199*DP199),IF(DO199&lt;&gt;0,"Ask for Quote",0),DO199*DP199))</f>
        <v>0</v>
      </c>
    </row>
    <row r="200" spans="1:123" ht="12.75" customHeight="1" x14ac:dyDescent="0.2">
      <c r="A200" s="94">
        <v>7</v>
      </c>
      <c r="B200" s="97" t="s">
        <v>160</v>
      </c>
      <c r="C200" s="31" t="s">
        <v>403</v>
      </c>
      <c r="D200" s="111" t="s">
        <v>177</v>
      </c>
      <c r="E200" s="140"/>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v>1</v>
      </c>
      <c r="BP200" s="73">
        <v>1</v>
      </c>
      <c r="BQ200" s="73"/>
      <c r="BR200" s="73"/>
      <c r="BS200" s="73"/>
      <c r="BT200" s="73"/>
      <c r="BU200" s="73"/>
      <c r="BV200" s="73"/>
      <c r="BW200" s="73"/>
      <c r="BX200" s="73"/>
      <c r="BY200" s="73"/>
      <c r="BZ200" s="73"/>
      <c r="CA200" s="73"/>
      <c r="CB200" s="73"/>
      <c r="CC200" s="73"/>
      <c r="CD200" s="73"/>
      <c r="CE200" s="73"/>
      <c r="CF200" s="73">
        <v>1</v>
      </c>
      <c r="CG200" s="73">
        <v>1</v>
      </c>
      <c r="CH200" s="73">
        <v>1</v>
      </c>
      <c r="CI200" s="73">
        <v>1</v>
      </c>
      <c r="CJ200" s="73"/>
      <c r="CK200" s="73"/>
      <c r="CL200" s="73"/>
      <c r="CM200" s="73"/>
      <c r="CN200" s="73"/>
      <c r="CO200" s="73"/>
      <c r="CP200" s="73"/>
      <c r="CQ200" s="73"/>
      <c r="CR200" s="73"/>
      <c r="CS200" s="73"/>
      <c r="CT200" s="73"/>
      <c r="CU200" s="73"/>
      <c r="CV200" s="73"/>
      <c r="CW200" s="73"/>
      <c r="CX200" s="73"/>
      <c r="CY200" s="73"/>
      <c r="CZ200" s="73"/>
      <c r="DA200" s="73"/>
      <c r="DB200" s="73">
        <v>1</v>
      </c>
      <c r="DC200" s="73">
        <v>1</v>
      </c>
      <c r="DD200" s="73">
        <v>1</v>
      </c>
      <c r="DE200" s="73">
        <v>1</v>
      </c>
      <c r="DF200" s="73"/>
      <c r="DG200" s="73"/>
      <c r="DH200" s="73"/>
      <c r="DI200" s="73"/>
      <c r="DJ200" s="73"/>
      <c r="DK200" s="74"/>
      <c r="DL200" s="68">
        <f t="shared" si="173"/>
        <v>0</v>
      </c>
      <c r="DM200" s="69" t="str">
        <f t="shared" si="202"/>
        <v>PCS</v>
      </c>
      <c r="DN200" s="69">
        <f t="shared" si="203"/>
        <v>0</v>
      </c>
      <c r="DO200" s="70">
        <f t="shared" si="176"/>
        <v>0</v>
      </c>
      <c r="DP200" s="120">
        <v>0</v>
      </c>
      <c r="DQ200" s="121">
        <f t="shared" si="204"/>
        <v>0</v>
      </c>
    </row>
    <row r="201" spans="1:123" ht="12.75" customHeight="1" x14ac:dyDescent="0.2">
      <c r="A201" s="94">
        <v>7</v>
      </c>
      <c r="B201" s="97" t="s">
        <v>112</v>
      </c>
      <c r="C201" s="31" t="s">
        <v>404</v>
      </c>
      <c r="D201" s="111" t="s">
        <v>177</v>
      </c>
      <c r="E201" s="140"/>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v>1</v>
      </c>
      <c r="BR201" s="73">
        <v>1</v>
      </c>
      <c r="BS201" s="73"/>
      <c r="BT201" s="73"/>
      <c r="BU201" s="73"/>
      <c r="BV201" s="73"/>
      <c r="BW201" s="73"/>
      <c r="BX201" s="73"/>
      <c r="BY201" s="73"/>
      <c r="BZ201" s="73"/>
      <c r="CA201" s="73"/>
      <c r="CB201" s="73"/>
      <c r="CC201" s="73"/>
      <c r="CD201" s="73"/>
      <c r="CE201" s="73"/>
      <c r="CF201" s="73"/>
      <c r="CG201" s="73"/>
      <c r="CH201" s="73"/>
      <c r="CI201" s="73"/>
      <c r="CJ201" s="73">
        <v>1</v>
      </c>
      <c r="CK201" s="73">
        <v>1</v>
      </c>
      <c r="CL201" s="73"/>
      <c r="CM201" s="73"/>
      <c r="CN201" s="73"/>
      <c r="CO201" s="73"/>
      <c r="CP201" s="73"/>
      <c r="CQ201" s="73"/>
      <c r="CR201" s="73"/>
      <c r="CS201" s="73"/>
      <c r="CT201" s="73"/>
      <c r="CU201" s="73"/>
      <c r="CV201" s="73"/>
      <c r="CW201" s="73"/>
      <c r="CX201" s="73"/>
      <c r="CY201" s="73"/>
      <c r="CZ201" s="73"/>
      <c r="DA201" s="73"/>
      <c r="DB201" s="73"/>
      <c r="DC201" s="73"/>
      <c r="DD201" s="73"/>
      <c r="DE201" s="73"/>
      <c r="DF201" s="73">
        <v>1</v>
      </c>
      <c r="DG201" s="73"/>
      <c r="DH201" s="73"/>
      <c r="DI201" s="73"/>
      <c r="DJ201" s="73"/>
      <c r="DK201" s="74"/>
      <c r="DL201" s="68">
        <f t="shared" si="173"/>
        <v>0</v>
      </c>
      <c r="DM201" s="69" t="str">
        <f t="shared" si="202"/>
        <v>PCS</v>
      </c>
      <c r="DN201" s="69">
        <f t="shared" si="203"/>
        <v>0</v>
      </c>
      <c r="DO201" s="70">
        <f t="shared" si="176"/>
        <v>0</v>
      </c>
      <c r="DP201" s="120">
        <v>0</v>
      </c>
      <c r="DQ201" s="121">
        <f t="shared" si="204"/>
        <v>0</v>
      </c>
    </row>
    <row r="202" spans="1:123" ht="12.75" customHeight="1" x14ac:dyDescent="0.2">
      <c r="A202" s="94">
        <v>7</v>
      </c>
      <c r="B202" s="97" t="s">
        <v>405</v>
      </c>
      <c r="C202" s="31" t="s">
        <v>406</v>
      </c>
      <c r="D202" s="111" t="s">
        <v>177</v>
      </c>
      <c r="E202" s="140"/>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v>1</v>
      </c>
      <c r="BT202" s="73">
        <v>1</v>
      </c>
      <c r="BU202" s="73">
        <v>1</v>
      </c>
      <c r="BV202" s="73">
        <v>1</v>
      </c>
      <c r="BW202" s="73"/>
      <c r="BX202" s="73"/>
      <c r="BY202" s="73"/>
      <c r="BZ202" s="73"/>
      <c r="CA202" s="73"/>
      <c r="CB202" s="73"/>
      <c r="CC202" s="73"/>
      <c r="CD202" s="73"/>
      <c r="CE202" s="73"/>
      <c r="CF202" s="73"/>
      <c r="CG202" s="73"/>
      <c r="CH202" s="73"/>
      <c r="CI202" s="73"/>
      <c r="CJ202" s="73"/>
      <c r="CK202" s="73"/>
      <c r="CL202" s="73">
        <v>1</v>
      </c>
      <c r="CM202" s="73">
        <v>1</v>
      </c>
      <c r="CN202" s="73">
        <v>1</v>
      </c>
      <c r="CO202" s="73">
        <v>1</v>
      </c>
      <c r="CP202" s="73"/>
      <c r="CQ202" s="73"/>
      <c r="CR202" s="73"/>
      <c r="CS202" s="73"/>
      <c r="CT202" s="73"/>
      <c r="CU202" s="73"/>
      <c r="CV202" s="73"/>
      <c r="CW202" s="73"/>
      <c r="CX202" s="73"/>
      <c r="CY202" s="73"/>
      <c r="CZ202" s="73"/>
      <c r="DA202" s="73"/>
      <c r="DB202" s="73"/>
      <c r="DC202" s="73"/>
      <c r="DD202" s="73"/>
      <c r="DE202" s="73"/>
      <c r="DF202" s="73"/>
      <c r="DG202" s="73"/>
      <c r="DH202" s="73"/>
      <c r="DI202" s="73"/>
      <c r="DJ202" s="73"/>
      <c r="DK202" s="74"/>
      <c r="DL202" s="68">
        <f t="shared" si="173"/>
        <v>0</v>
      </c>
      <c r="DM202" s="69" t="str">
        <f t="shared" si="202"/>
        <v>PCS</v>
      </c>
      <c r="DN202" s="69">
        <f t="shared" si="203"/>
        <v>0</v>
      </c>
      <c r="DO202" s="70">
        <f t="shared" si="176"/>
        <v>0</v>
      </c>
      <c r="DP202" s="120">
        <v>0</v>
      </c>
      <c r="DQ202" s="121">
        <f t="shared" si="204"/>
        <v>0</v>
      </c>
    </row>
    <row r="203" spans="1:123" ht="12.75" customHeight="1" x14ac:dyDescent="0.2">
      <c r="A203" s="94">
        <v>7</v>
      </c>
      <c r="B203" s="97" t="s">
        <v>407</v>
      </c>
      <c r="C203" s="31" t="s">
        <v>408</v>
      </c>
      <c r="D203" s="111" t="s">
        <v>177</v>
      </c>
      <c r="E203" s="140"/>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c r="DD203" s="73"/>
      <c r="DE203" s="73"/>
      <c r="DF203" s="73"/>
      <c r="DG203" s="73">
        <v>1</v>
      </c>
      <c r="DH203" s="73">
        <v>1</v>
      </c>
      <c r="DI203" s="73">
        <v>1</v>
      </c>
      <c r="DJ203" s="73">
        <v>1</v>
      </c>
      <c r="DK203" s="74"/>
      <c r="DL203" s="68">
        <f t="shared" ref="DL203" si="205">IF(A203="","",IF(AND(ISERROR(SEARCH("U",E203))=FALSE,CoatedBoards=TRUE),0,IF(AND(ISERROR(SEARCH("C",E203))=FALSE,CoatedBoards=FALSE),0,SUMPRODUCT($E$6:$DK$6,E203:DK203))))</f>
        <v>0</v>
      </c>
      <c r="DM203" s="69" t="str">
        <f t="shared" ref="DM203" si="206">IF(A203="","",VLOOKUP(A203,TheMatrix,5,FALSE))</f>
        <v>PCS</v>
      </c>
      <c r="DN203" s="69">
        <f t="shared" ref="DN203" si="207">IF(A203="","",IF(DL203&gt;0,MAX(CEILING(DL203/VLOOKUP(A203,TheMatrix,3,FALSE),1)*VLOOKUP(A203,TheMatrix,2,FALSE),VLOOKUP(A203,TheMatrix,4,FALSE)),0))</f>
        <v>0</v>
      </c>
      <c r="DO203" s="70">
        <f t="shared" ref="DO203" si="208">IF(A203="","",IF(DM203&gt;SparingLevel,0,DN203))</f>
        <v>0</v>
      </c>
      <c r="DP203" s="120">
        <v>0</v>
      </c>
      <c r="DQ203" s="121">
        <f t="shared" ref="DQ203" si="209">IF(A203="","",IF(ISERROR(DO203*DP203),IF(DO203&lt;&gt;0,"Ask for Quote",0),DO203*DP203))</f>
        <v>0</v>
      </c>
    </row>
    <row r="204" spans="1:123" ht="12.75" customHeight="1" x14ac:dyDescent="0.2">
      <c r="A204" s="94">
        <v>7</v>
      </c>
      <c r="B204" s="97" t="s">
        <v>360</v>
      </c>
      <c r="C204" s="31" t="s">
        <v>361</v>
      </c>
      <c r="D204" s="111" t="s">
        <v>177</v>
      </c>
      <c r="E204" s="140"/>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v>1</v>
      </c>
      <c r="BX204" s="73">
        <v>1</v>
      </c>
      <c r="BY204" s="73"/>
      <c r="BZ204" s="73"/>
      <c r="CA204" s="73"/>
      <c r="CB204" s="73"/>
      <c r="CC204" s="73"/>
      <c r="CD204" s="73"/>
      <c r="CE204" s="73"/>
      <c r="CF204" s="73"/>
      <c r="CG204" s="73"/>
      <c r="CH204" s="73"/>
      <c r="CI204" s="73"/>
      <c r="CJ204" s="73"/>
      <c r="CK204" s="73"/>
      <c r="CL204" s="73"/>
      <c r="CM204" s="73"/>
      <c r="CN204" s="73"/>
      <c r="CO204" s="73"/>
      <c r="CP204" s="73">
        <v>1</v>
      </c>
      <c r="CQ204" s="73"/>
      <c r="CR204" s="73"/>
      <c r="CS204" s="73"/>
      <c r="CT204" s="73"/>
      <c r="CU204" s="73"/>
      <c r="CV204" s="73"/>
      <c r="CW204" s="73"/>
      <c r="CX204" s="73"/>
      <c r="CY204" s="73"/>
      <c r="CZ204" s="73"/>
      <c r="DA204" s="73"/>
      <c r="DB204" s="73"/>
      <c r="DC204" s="73"/>
      <c r="DD204" s="73"/>
      <c r="DE204" s="73"/>
      <c r="DF204" s="73"/>
      <c r="DG204" s="73"/>
      <c r="DH204" s="73"/>
      <c r="DI204" s="73"/>
      <c r="DJ204" s="73"/>
      <c r="DK204" s="74"/>
      <c r="DL204" s="68">
        <f t="shared" ref="DL204:DL205" si="210">IF(A204="","",IF(AND(ISERROR(SEARCH("U",E204))=FALSE,CoatedBoards=TRUE),0,IF(AND(ISERROR(SEARCH("C",E204))=FALSE,CoatedBoards=FALSE),0,SUMPRODUCT($E$6:$DK$6,E204:DK204))))</f>
        <v>0</v>
      </c>
      <c r="DM204" s="69" t="str">
        <f t="shared" si="174"/>
        <v>PCS</v>
      </c>
      <c r="DN204" s="69">
        <f t="shared" si="175"/>
        <v>0</v>
      </c>
      <c r="DO204" s="70">
        <f t="shared" ref="DO204:DO205" si="211">IF(A204="","",IF(DM204&gt;SparingLevel,0,DN204))</f>
        <v>0</v>
      </c>
      <c r="DP204" s="120">
        <v>0</v>
      </c>
      <c r="DQ204" s="121">
        <f t="shared" si="127"/>
        <v>0</v>
      </c>
    </row>
    <row r="205" spans="1:123" ht="12.75" customHeight="1" thickBot="1" x14ac:dyDescent="0.25">
      <c r="A205" s="94">
        <v>7</v>
      </c>
      <c r="B205" s="97" t="s">
        <v>362</v>
      </c>
      <c r="C205" s="31" t="s">
        <v>363</v>
      </c>
      <c r="D205" s="111" t="s">
        <v>177</v>
      </c>
      <c r="E205" s="140"/>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7"/>
      <c r="AY205" s="177"/>
      <c r="AZ205" s="177"/>
      <c r="BA205" s="177"/>
      <c r="BB205" s="177"/>
      <c r="BC205" s="177"/>
      <c r="BD205" s="177"/>
      <c r="BE205" s="177"/>
      <c r="BF205" s="177"/>
      <c r="BG205" s="177"/>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v>1</v>
      </c>
      <c r="CR205" s="73">
        <v>1</v>
      </c>
      <c r="CS205" s="73">
        <v>1</v>
      </c>
      <c r="CT205" s="73">
        <v>1</v>
      </c>
      <c r="CU205" s="73"/>
      <c r="CV205" s="73"/>
      <c r="CW205" s="73"/>
      <c r="CX205" s="73"/>
      <c r="CY205" s="73"/>
      <c r="CZ205" s="73"/>
      <c r="DA205" s="73"/>
      <c r="DB205" s="73"/>
      <c r="DC205" s="73"/>
      <c r="DD205" s="73"/>
      <c r="DE205" s="73"/>
      <c r="DF205" s="73"/>
      <c r="DG205" s="73"/>
      <c r="DH205" s="73"/>
      <c r="DI205" s="73"/>
      <c r="DJ205" s="73"/>
      <c r="DK205" s="74"/>
      <c r="DL205" s="68">
        <f t="shared" si="210"/>
        <v>0</v>
      </c>
      <c r="DM205" s="69" t="str">
        <f t="shared" si="174"/>
        <v>PCS</v>
      </c>
      <c r="DN205" s="69">
        <f t="shared" si="175"/>
        <v>0</v>
      </c>
      <c r="DO205" s="70">
        <f t="shared" si="211"/>
        <v>0</v>
      </c>
      <c r="DP205" s="120">
        <v>0</v>
      </c>
      <c r="DQ205" s="121">
        <f t="shared" si="127"/>
        <v>0</v>
      </c>
    </row>
    <row r="206" spans="1:123" x14ac:dyDescent="0.2">
      <c r="A206" s="93"/>
      <c r="B206" s="75" t="s">
        <v>0</v>
      </c>
      <c r="C206" s="76"/>
      <c r="D206" s="104"/>
      <c r="E206" s="67"/>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6"/>
      <c r="CY206" s="76"/>
      <c r="CZ206" s="76"/>
      <c r="DA206" s="76"/>
      <c r="DB206" s="76"/>
      <c r="DC206" s="76"/>
      <c r="DD206" s="76"/>
      <c r="DE206" s="76"/>
      <c r="DF206" s="76"/>
      <c r="DG206" s="76"/>
      <c r="DH206" s="76"/>
      <c r="DI206" s="76"/>
      <c r="DJ206" s="76"/>
      <c r="DK206" s="77"/>
      <c r="DL206" s="76"/>
      <c r="DM206" s="76"/>
      <c r="DN206" s="76"/>
      <c r="DO206" s="78"/>
      <c r="DP206" s="79" t="s">
        <v>18</v>
      </c>
      <c r="DQ206" s="80">
        <f>SUM(DQ7:DQ205)</f>
        <v>0</v>
      </c>
    </row>
    <row r="207" spans="1:123" ht="12.75" customHeight="1" x14ac:dyDescent="0.2">
      <c r="A207" s="95"/>
      <c r="B207" s="81" t="s">
        <v>63</v>
      </c>
      <c r="C207" s="82"/>
      <c r="D207" s="105"/>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2"/>
      <c r="BY207" s="82"/>
      <c r="BZ207" s="82"/>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3"/>
    </row>
    <row r="208" spans="1:123" ht="12.75" customHeight="1" x14ac:dyDescent="0.2">
      <c r="A208" s="118"/>
      <c r="C208" s="82"/>
      <c r="D208" s="105"/>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2"/>
      <c r="CX208" s="82"/>
      <c r="CY208" s="82"/>
      <c r="CZ208" s="82"/>
      <c r="DA208" s="82"/>
      <c r="DB208" s="82"/>
      <c r="DC208" s="82"/>
      <c r="DD208" s="82"/>
      <c r="DE208" s="82"/>
      <c r="DF208" s="82"/>
      <c r="DG208" s="82"/>
      <c r="DH208" s="82"/>
      <c r="DI208" s="82"/>
      <c r="DJ208" s="82"/>
      <c r="DK208" s="82"/>
      <c r="DL208" s="82"/>
      <c r="DM208" s="82"/>
      <c r="DN208" s="82"/>
      <c r="DO208" s="82"/>
      <c r="DP208" s="82"/>
      <c r="DQ208" s="83"/>
    </row>
    <row r="209" spans="1:121" ht="54" customHeight="1" thickBot="1" x14ac:dyDescent="0.25">
      <c r="A209" s="96"/>
      <c r="B209" s="84"/>
      <c r="C209" s="85"/>
      <c r="D209" s="106"/>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c r="BM209" s="85"/>
      <c r="BN209" s="85"/>
      <c r="BO209" s="85"/>
      <c r="BP209" s="85"/>
      <c r="BQ209" s="85"/>
      <c r="BR209" s="85"/>
      <c r="BS209" s="85"/>
      <c r="BT209" s="85"/>
      <c r="BU209" s="85"/>
      <c r="BV209" s="85"/>
      <c r="BW209" s="85"/>
      <c r="BX209" s="85"/>
      <c r="BY209" s="85"/>
      <c r="BZ209" s="85"/>
      <c r="CA209" s="85"/>
      <c r="CB209" s="85"/>
      <c r="CC209" s="85"/>
      <c r="CD209" s="85"/>
      <c r="CE209" s="85"/>
      <c r="CF209" s="85"/>
      <c r="CG209" s="85"/>
      <c r="CH209" s="85"/>
      <c r="CI209" s="85"/>
      <c r="CJ209" s="85"/>
      <c r="CK209" s="85"/>
      <c r="CL209" s="85"/>
      <c r="CM209" s="85"/>
      <c r="CN209" s="85"/>
      <c r="CO209" s="85"/>
      <c r="CP209" s="85"/>
      <c r="CQ209" s="85"/>
      <c r="CR209" s="85"/>
      <c r="CS209" s="85"/>
      <c r="CT209" s="85"/>
      <c r="CU209" s="85"/>
      <c r="CV209" s="85"/>
      <c r="CW209" s="85"/>
      <c r="CX209" s="85"/>
      <c r="CY209" s="85"/>
      <c r="CZ209" s="85"/>
      <c r="DA209" s="85"/>
      <c r="DB209" s="85"/>
      <c r="DC209" s="85"/>
      <c r="DD209" s="85"/>
      <c r="DE209" s="85"/>
      <c r="DF209" s="85"/>
      <c r="DG209" s="85"/>
      <c r="DH209" s="85"/>
      <c r="DI209" s="85"/>
      <c r="DJ209" s="85"/>
      <c r="DK209" s="85"/>
      <c r="DL209" s="85"/>
      <c r="DM209" s="85"/>
      <c r="DN209" s="85"/>
      <c r="DO209" s="85"/>
      <c r="DP209" s="85"/>
      <c r="DQ209" s="86"/>
    </row>
    <row r="210" spans="1:121" ht="13.5" thickTop="1" x14ac:dyDescent="0.2"/>
  </sheetData>
  <sheetProtection algorithmName="SHA-512" hashValue="MRLf1tChHEsN/kdvyf5A+pkgnD2AZ6XEKQRpfLJ8d0wrLq79hj/0abUNxu5Aj54EzLuTLArWr17HcIqvWGKRQA==" saltValue="wfEgb8CS2t8zeX6vZ0QXWA==" spinCount="100000" sheet="1" objects="1" scenarios="1"/>
  <mergeCells count="31">
    <mergeCell ref="B1:C1"/>
    <mergeCell ref="BI2:DJ2"/>
    <mergeCell ref="CF4:CK4"/>
    <mergeCell ref="BH2:BH4"/>
    <mergeCell ref="AR4:AW4"/>
    <mergeCell ref="F2:BG2"/>
    <mergeCell ref="BI3:BX3"/>
    <mergeCell ref="BY3:CT3"/>
    <mergeCell ref="CU3:DJ3"/>
    <mergeCell ref="BI4:BN4"/>
    <mergeCell ref="BO4:BR4"/>
    <mergeCell ref="BS4:BX4"/>
    <mergeCell ref="BY4:CE4"/>
    <mergeCell ref="CU4:CZ4"/>
    <mergeCell ref="DA4:DF4"/>
    <mergeCell ref="DG4:DJ4"/>
    <mergeCell ref="F3:U3"/>
    <mergeCell ref="CL4:CP4"/>
    <mergeCell ref="CQ4:CT4"/>
    <mergeCell ref="B42:C42"/>
    <mergeCell ref="AX4:BC4"/>
    <mergeCell ref="AR3:BG3"/>
    <mergeCell ref="V3:AQ3"/>
    <mergeCell ref="BD4:BG4"/>
    <mergeCell ref="F4:K4"/>
    <mergeCell ref="L4:O4"/>
    <mergeCell ref="P4:U4"/>
    <mergeCell ref="V4:AB4"/>
    <mergeCell ref="AC4:AH4"/>
    <mergeCell ref="AI4:AM4"/>
    <mergeCell ref="AN4:AQ4"/>
  </mergeCells>
  <phoneticPr fontId="0" type="noConversion"/>
  <conditionalFormatting sqref="DO56:DO60 DO36:DO37 DO72 DO179 DO21:DO25 DO9:DO17 DO77:DO86 DO105 DO108:DO110 DO112:DO118 DO123 DO152:DO153 DO155 DO163 DO167:DO173 DO186 DO177 DO175 DO189 DO181 DO192:DO198 DO204:DO209 DO66:DO70 DO62 DO140:DO145 DO128:DO136 DO157:DO160 DO32:DO34">
    <cfRule type="expression" dxfId="57" priority="107" stopIfTrue="1">
      <formula>A9&lt;1</formula>
    </cfRule>
  </conditionalFormatting>
  <conditionalFormatting sqref="DO8">
    <cfRule type="expression" dxfId="56" priority="63" stopIfTrue="1">
      <formula>A8&lt;1</formula>
    </cfRule>
  </conditionalFormatting>
  <conditionalFormatting sqref="DO55">
    <cfRule type="expression" dxfId="55" priority="62" stopIfTrue="1">
      <formula>A55&lt;1</formula>
    </cfRule>
  </conditionalFormatting>
  <conditionalFormatting sqref="DO35">
    <cfRule type="expression" dxfId="54" priority="60" stopIfTrue="1">
      <formula>A35&lt;1</formula>
    </cfRule>
  </conditionalFormatting>
  <conditionalFormatting sqref="DO71">
    <cfRule type="expression" dxfId="53" priority="59" stopIfTrue="1">
      <formula>A71&lt;1</formula>
    </cfRule>
  </conditionalFormatting>
  <conditionalFormatting sqref="DO87:DO89">
    <cfRule type="expression" dxfId="52" priority="58" stopIfTrue="1">
      <formula>A87&lt;1</formula>
    </cfRule>
  </conditionalFormatting>
  <conditionalFormatting sqref="DO176">
    <cfRule type="expression" dxfId="51" priority="57" stopIfTrue="1">
      <formula>A176&lt;1</formula>
    </cfRule>
  </conditionalFormatting>
  <conditionalFormatting sqref="DO180">
    <cfRule type="expression" dxfId="50" priority="56" stopIfTrue="1">
      <formula>A180&lt;1</formula>
    </cfRule>
  </conditionalFormatting>
  <conditionalFormatting sqref="DO178">
    <cfRule type="expression" dxfId="49" priority="55" stopIfTrue="1">
      <formula>A178&lt;1</formula>
    </cfRule>
  </conditionalFormatting>
  <conditionalFormatting sqref="DO27:DO28">
    <cfRule type="expression" dxfId="48" priority="54" stopIfTrue="1">
      <formula>A27&lt;1</formula>
    </cfRule>
  </conditionalFormatting>
  <conditionalFormatting sqref="DO26">
    <cfRule type="expression" dxfId="47" priority="53" stopIfTrue="1">
      <formula>A26&lt;1</formula>
    </cfRule>
  </conditionalFormatting>
  <conditionalFormatting sqref="DO18:DO20">
    <cfRule type="expression" dxfId="46" priority="50" stopIfTrue="1">
      <formula>A18&lt;1</formula>
    </cfRule>
  </conditionalFormatting>
  <conditionalFormatting sqref="DO29:DO31">
    <cfRule type="expression" dxfId="45" priority="49" stopIfTrue="1">
      <formula>A29&lt;1</formula>
    </cfRule>
  </conditionalFormatting>
  <conditionalFormatting sqref="DO61 DO63:DO65">
    <cfRule type="expression" dxfId="44" priority="48" stopIfTrue="1">
      <formula>A61&lt;1</formula>
    </cfRule>
  </conditionalFormatting>
  <conditionalFormatting sqref="DO76 DO73:DO74">
    <cfRule type="expression" dxfId="43" priority="46" stopIfTrue="1">
      <formula>A73&lt;1</formula>
    </cfRule>
  </conditionalFormatting>
  <conditionalFormatting sqref="DO75">
    <cfRule type="expression" dxfId="42" priority="45" stopIfTrue="1">
      <formula>A75&lt;1</formula>
    </cfRule>
  </conditionalFormatting>
  <conditionalFormatting sqref="DO90">
    <cfRule type="expression" dxfId="41" priority="44" stopIfTrue="1">
      <formula>A90&lt;1</formula>
    </cfRule>
  </conditionalFormatting>
  <conditionalFormatting sqref="DO91:DO93">
    <cfRule type="expression" dxfId="40" priority="43" stopIfTrue="1">
      <formula>A91&lt;1</formula>
    </cfRule>
  </conditionalFormatting>
  <conditionalFormatting sqref="DO94:DO98">
    <cfRule type="expression" dxfId="39" priority="42" stopIfTrue="1">
      <formula>A94&lt;1</formula>
    </cfRule>
  </conditionalFormatting>
  <conditionalFormatting sqref="DO99:DO101">
    <cfRule type="expression" dxfId="38" priority="41" stopIfTrue="1">
      <formula>A99&lt;1</formula>
    </cfRule>
  </conditionalFormatting>
  <conditionalFormatting sqref="DO102:DO104">
    <cfRule type="expression" dxfId="37" priority="40" stopIfTrue="1">
      <formula>A102&lt;1</formula>
    </cfRule>
  </conditionalFormatting>
  <conditionalFormatting sqref="DO107">
    <cfRule type="expression" dxfId="36" priority="39" stopIfTrue="1">
      <formula>A107&lt;1</formula>
    </cfRule>
  </conditionalFormatting>
  <conditionalFormatting sqref="DO106">
    <cfRule type="expression" dxfId="35" priority="38" stopIfTrue="1">
      <formula>A106&lt;1</formula>
    </cfRule>
  </conditionalFormatting>
  <conditionalFormatting sqref="DO111">
    <cfRule type="expression" dxfId="34" priority="37" stopIfTrue="1">
      <formula>A111&lt;1</formula>
    </cfRule>
  </conditionalFormatting>
  <conditionalFormatting sqref="DO119:DO122">
    <cfRule type="expression" dxfId="33" priority="36" stopIfTrue="1">
      <formula>A119&lt;1</formula>
    </cfRule>
  </conditionalFormatting>
  <conditionalFormatting sqref="DO124:DO125 DO127">
    <cfRule type="expression" dxfId="32" priority="35" stopIfTrue="1">
      <formula>A124&lt;1</formula>
    </cfRule>
  </conditionalFormatting>
  <conditionalFormatting sqref="DO126">
    <cfRule type="expression" dxfId="31" priority="34" stopIfTrue="1">
      <formula>A126&lt;1</formula>
    </cfRule>
  </conditionalFormatting>
  <conditionalFormatting sqref="DO137:DO139">
    <cfRule type="expression" dxfId="30" priority="33" stopIfTrue="1">
      <formula>A137&lt;1</formula>
    </cfRule>
  </conditionalFormatting>
  <conditionalFormatting sqref="DO149:DO151">
    <cfRule type="expression" dxfId="29" priority="31" stopIfTrue="1">
      <formula>A149&lt;1</formula>
    </cfRule>
  </conditionalFormatting>
  <conditionalFormatting sqref="DO146:DO148">
    <cfRule type="expression" dxfId="28" priority="30" stopIfTrue="1">
      <formula>A146&lt;1</formula>
    </cfRule>
  </conditionalFormatting>
  <conditionalFormatting sqref="DO154">
    <cfRule type="expression" dxfId="27" priority="29" stopIfTrue="1">
      <formula>A154&lt;1</formula>
    </cfRule>
  </conditionalFormatting>
  <conditionalFormatting sqref="DO156">
    <cfRule type="expression" dxfId="26" priority="28" stopIfTrue="1">
      <formula>A156&lt;1</formula>
    </cfRule>
  </conditionalFormatting>
  <conditionalFormatting sqref="DO161:DO162 DO166">
    <cfRule type="expression" dxfId="25" priority="27" stopIfTrue="1">
      <formula>A161&lt;1</formula>
    </cfRule>
  </conditionalFormatting>
  <conditionalFormatting sqref="DO165">
    <cfRule type="expression" dxfId="24" priority="26" stopIfTrue="1">
      <formula>A165&lt;1</formula>
    </cfRule>
  </conditionalFormatting>
  <conditionalFormatting sqref="DO164">
    <cfRule type="expression" dxfId="23" priority="25" stopIfTrue="1">
      <formula>A164&lt;1</formula>
    </cfRule>
  </conditionalFormatting>
  <conditionalFormatting sqref="DO188 DO182 DO184:DO185">
    <cfRule type="expression" dxfId="22" priority="24" stopIfTrue="1">
      <formula>A182&lt;1</formula>
    </cfRule>
  </conditionalFormatting>
  <conditionalFormatting sqref="DO183">
    <cfRule type="expression" dxfId="21" priority="23" stopIfTrue="1">
      <formula>A183&lt;1</formula>
    </cfRule>
  </conditionalFormatting>
  <conditionalFormatting sqref="DO174">
    <cfRule type="expression" dxfId="20" priority="22" stopIfTrue="1">
      <formula>A174&lt;1</formula>
    </cfRule>
  </conditionalFormatting>
  <conditionalFormatting sqref="DO187">
    <cfRule type="expression" dxfId="19" priority="21" stopIfTrue="1">
      <formula>A187&lt;1</formula>
    </cfRule>
  </conditionalFormatting>
  <conditionalFormatting sqref="DO191">
    <cfRule type="expression" dxfId="18" priority="19" stopIfTrue="1">
      <formula>A191&lt;1</formula>
    </cfRule>
  </conditionalFormatting>
  <conditionalFormatting sqref="DO190">
    <cfRule type="expression" dxfId="17" priority="18" stopIfTrue="1">
      <formula>A190&lt;1</formula>
    </cfRule>
  </conditionalFormatting>
  <conditionalFormatting sqref="DO199:DO201">
    <cfRule type="expression" dxfId="16" priority="17" stopIfTrue="1">
      <formula>A199&lt;1</formula>
    </cfRule>
  </conditionalFormatting>
  <conditionalFormatting sqref="DO203">
    <cfRule type="expression" dxfId="15" priority="16" stopIfTrue="1">
      <formula>A203&lt;1</formula>
    </cfRule>
  </conditionalFormatting>
  <conditionalFormatting sqref="DO202">
    <cfRule type="expression" dxfId="14" priority="15" stopIfTrue="1">
      <formula>A202&lt;1</formula>
    </cfRule>
  </conditionalFormatting>
  <conditionalFormatting sqref="DO38">
    <cfRule type="expression" dxfId="13" priority="14" stopIfTrue="1">
      <formula>A38&lt;1</formula>
    </cfRule>
  </conditionalFormatting>
  <conditionalFormatting sqref="DO40">
    <cfRule type="expression" dxfId="12" priority="13" stopIfTrue="1">
      <formula>A40&lt;1</formula>
    </cfRule>
  </conditionalFormatting>
  <conditionalFormatting sqref="DO39">
    <cfRule type="expression" dxfId="11" priority="12" stopIfTrue="1">
      <formula>A39&lt;1</formula>
    </cfRule>
  </conditionalFormatting>
  <conditionalFormatting sqref="DO46:DO47 DO43">
    <cfRule type="expression" dxfId="10" priority="11" stopIfTrue="1">
      <formula>A43&lt;1</formula>
    </cfRule>
  </conditionalFormatting>
  <conditionalFormatting sqref="DO45">
    <cfRule type="expression" dxfId="9" priority="10" stopIfTrue="1">
      <formula>A45&lt;1</formula>
    </cfRule>
  </conditionalFormatting>
  <conditionalFormatting sqref="DO44">
    <cfRule type="expression" dxfId="8" priority="9" stopIfTrue="1">
      <formula>A44&lt;1</formula>
    </cfRule>
  </conditionalFormatting>
  <conditionalFormatting sqref="DO42">
    <cfRule type="expression" dxfId="7" priority="8" stopIfTrue="1">
      <formula>A42&lt;1</formula>
    </cfRule>
  </conditionalFormatting>
  <conditionalFormatting sqref="DO41">
    <cfRule type="expression" dxfId="6" priority="7" stopIfTrue="1">
      <formula>A41&lt;1</formula>
    </cfRule>
  </conditionalFormatting>
  <conditionalFormatting sqref="DO51 DO48">
    <cfRule type="expression" dxfId="5" priority="6" stopIfTrue="1">
      <formula>A48&lt;1</formula>
    </cfRule>
  </conditionalFormatting>
  <conditionalFormatting sqref="DO50">
    <cfRule type="expression" dxfId="4" priority="5" stopIfTrue="1">
      <formula>A50&lt;1</formula>
    </cfRule>
  </conditionalFormatting>
  <conditionalFormatting sqref="DO49">
    <cfRule type="expression" dxfId="3" priority="4" stopIfTrue="1">
      <formula>A49&lt;1</formula>
    </cfRule>
  </conditionalFormatting>
  <conditionalFormatting sqref="DO54">
    <cfRule type="expression" dxfId="2" priority="3" stopIfTrue="1">
      <formula>A54&lt;1</formula>
    </cfRule>
  </conditionalFormatting>
  <conditionalFormatting sqref="DO53">
    <cfRule type="expression" dxfId="1" priority="2" stopIfTrue="1">
      <formula>A53&lt;1</formula>
    </cfRule>
  </conditionalFormatting>
  <conditionalFormatting sqref="DO52">
    <cfRule type="expression" dxfId="0" priority="1" stopIfTrue="1">
      <formula>A52&lt;1</formula>
    </cfRule>
  </conditionalFormatting>
  <dataValidations yWindow="100" count="1">
    <dataValidation type="whole" allowBlank="1" showInputMessage="1" showErrorMessage="1" errorTitle="Sparing Level" error="Sparing Level must be:_x000a_1 = Basic_x000a_2 = Moderate_x000a_3 = Comprehensive" promptTitle="Sparing Level" prompt="Select General Sparing Level:_x000a__x000a_1 = Basic_x000a_2 = Moderate_x000a_3 = Comprehensive_x000a_" sqref="DM6">
      <formula1>1</formula1>
      <formula2>3</formula2>
    </dataValidation>
  </dataValidations>
  <printOptions horizontalCentered="1" verticalCentered="1"/>
  <pageMargins left="0" right="0" top="1" bottom="1" header="0.5" footer="0.5"/>
  <pageSetup scale="40" fitToHeight="0" orientation="landscape" r:id="rId1"/>
  <headerFooter alignWithMargins="0">
    <oddHeader>&amp;LABB Inc.
Drive Services&amp;RACB530
Recommended Spares</oddHeader>
    <oddFooter>&amp;L&amp;F!&amp;A&amp;CPage &amp;P of &amp;N.&amp;R&amp;T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21"/>
  <sheetViews>
    <sheetView showGridLines="0" zoomScale="90" zoomScaleNormal="90" zoomScaleSheetLayoutView="100" workbookViewId="0">
      <selection activeCell="B2" sqref="B2"/>
    </sheetView>
  </sheetViews>
  <sheetFormatPr defaultColWidth="0" defaultRowHeight="12.75" zeroHeight="1" x14ac:dyDescent="0.2"/>
  <cols>
    <col min="1" max="2" width="38.7109375" customWidth="1"/>
    <col min="3" max="3" width="24.7109375" hidden="1" customWidth="1"/>
  </cols>
  <sheetData>
    <row r="1" spans="1:2" ht="45" customHeight="1" x14ac:dyDescent="0.2">
      <c r="A1" s="216" t="s">
        <v>57</v>
      </c>
      <c r="B1" s="217"/>
    </row>
    <row r="2" spans="1:2" ht="24.95" customHeight="1" x14ac:dyDescent="0.2">
      <c r="A2" s="15" t="s">
        <v>30</v>
      </c>
      <c r="B2" s="16" t="s">
        <v>87</v>
      </c>
    </row>
    <row r="3" spans="1:2" ht="24.95" customHeight="1" x14ac:dyDescent="0.2">
      <c r="A3" s="15" t="s">
        <v>31</v>
      </c>
      <c r="B3" s="16" t="s">
        <v>32</v>
      </c>
    </row>
    <row r="4" spans="1:2" ht="24.95" customHeight="1" x14ac:dyDescent="0.2">
      <c r="A4" s="15" t="s">
        <v>33</v>
      </c>
      <c r="B4" s="16" t="s">
        <v>49</v>
      </c>
    </row>
    <row r="5" spans="1:2" ht="24.95" customHeight="1" x14ac:dyDescent="0.2">
      <c r="A5" s="15" t="s">
        <v>34</v>
      </c>
      <c r="B5" s="17">
        <f ca="1">TODAY()</f>
        <v>43399</v>
      </c>
    </row>
    <row r="6" spans="1:2" ht="24.95" customHeight="1" x14ac:dyDescent="0.2">
      <c r="A6" s="15" t="s">
        <v>35</v>
      </c>
      <c r="B6" s="16"/>
    </row>
    <row r="7" spans="1:2" ht="24.95" customHeight="1" x14ac:dyDescent="0.2">
      <c r="A7" s="15" t="s">
        <v>36</v>
      </c>
      <c r="B7" s="16" t="str">
        <f>DriveType</f>
        <v>ACH550-BCR Recommended  Spares</v>
      </c>
    </row>
    <row r="8" spans="1:2" ht="24.95" customHeight="1" x14ac:dyDescent="0.2">
      <c r="A8" s="18" t="s">
        <v>40</v>
      </c>
      <c r="B8" s="16">
        <f>ProposalType1</f>
        <v>0</v>
      </c>
    </row>
    <row r="9" spans="1:2" ht="24.95" customHeight="1" x14ac:dyDescent="0.2">
      <c r="A9" s="18" t="s">
        <v>37</v>
      </c>
      <c r="B9" s="16"/>
    </row>
    <row r="10" spans="1:2" ht="24.95" customHeight="1" x14ac:dyDescent="0.2">
      <c r="A10" s="19" t="s">
        <v>38</v>
      </c>
      <c r="B10" s="16"/>
    </row>
    <row r="11" spans="1:2" ht="24.95" customHeight="1" x14ac:dyDescent="0.2">
      <c r="A11" s="19" t="s">
        <v>39</v>
      </c>
      <c r="B11" s="16"/>
    </row>
    <row r="12" spans="1:2" ht="87" customHeight="1" x14ac:dyDescent="0.2"/>
    <row r="13" spans="1:2" hidden="1" x14ac:dyDescent="0.2"/>
    <row r="14" spans="1:2" hidden="1" x14ac:dyDescent="0.2"/>
    <row r="15" spans="1:2" hidden="1" x14ac:dyDescent="0.2"/>
    <row r="16" spans="1:2" hidden="1" x14ac:dyDescent="0.2"/>
    <row r="17" hidden="1" x14ac:dyDescent="0.2"/>
    <row r="18" hidden="1" x14ac:dyDescent="0.2"/>
    <row r="19" hidden="1" x14ac:dyDescent="0.2"/>
    <row r="20" hidden="1" x14ac:dyDescent="0.2"/>
    <row r="21" hidden="1" x14ac:dyDescent="0.2"/>
  </sheetData>
  <sheetProtection algorithmName="SHA-512" hashValue="uJAGVkN7ZjYAmde/hXP/OP0plICASrHCrFNhsWddrs4O3w1haR0JsN7T4yU6TOt3nllF0ofGNtcIfaOGrrMB3g==" saltValue="eRCiNAd3O9YZ01OrTGC40Q==" spinCount="100000" sheet="1" objects="1" scenarios="1"/>
  <mergeCells count="1">
    <mergeCell ref="A1:B1"/>
  </mergeCells>
  <phoneticPr fontId="0" type="noConversion"/>
  <printOptions horizontalCentered="1" verticalCentered="1" gridLines="1"/>
  <pageMargins left="0.75" right="0.75" top="1.48" bottom="1" header="0.5" footer="0.5"/>
  <pageSetup scale="93" orientation="portrait" useFirstPageNumber="1" r:id="rId1"/>
  <headerFooter alignWithMargins="0">
    <oddHeader>&amp;LABB Inc.
Drive Services&amp;C&amp;"Arial,Bold"&amp;14NA&amp;RSpares Proposal
Basic Information</oddHeader>
    <oddFooter>&amp;L&amp;F!&amp;A&amp;CPage &amp;P of &amp;N.&amp;R&amp;T &amp;D</oddFooter>
  </headerFooter>
  <rowBreaks count="1" manualBreakCount="1">
    <brk id="67" max="1" man="1"/>
  </rowBreaks>
  <drawing r:id="rId2"/>
  <legacyDrawing r:id="rId3"/>
  <controls>
    <mc:AlternateContent xmlns:mc="http://schemas.openxmlformats.org/markup-compatibility/2006">
      <mc:Choice Requires="x14">
        <control shapeId="68609" r:id="rId4" name="CommandButton1">
          <controlPr defaultSize="0" print="0" autoFill="0" autoLine="0" autoPict="0" r:id="rId5">
            <anchor moveWithCells="1" sizeWithCells="1">
              <from>
                <xdr:col>0</xdr:col>
                <xdr:colOff>666750</xdr:colOff>
                <xdr:row>11</xdr:row>
                <xdr:rowOff>304800</xdr:rowOff>
              </from>
              <to>
                <xdr:col>1</xdr:col>
                <xdr:colOff>1838325</xdr:colOff>
                <xdr:row>11</xdr:row>
                <xdr:rowOff>771525</xdr:rowOff>
              </to>
            </anchor>
          </controlPr>
        </control>
      </mc:Choice>
      <mc:Fallback>
        <control shapeId="68609" r:id="rId4" name="CommandButton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18"/>
  <sheetViews>
    <sheetView workbookViewId="0">
      <selection activeCell="B6" sqref="B6"/>
    </sheetView>
  </sheetViews>
  <sheetFormatPr defaultRowHeight="12.75" x14ac:dyDescent="0.2"/>
  <cols>
    <col min="1" max="1" width="35.7109375" style="27" customWidth="1"/>
    <col min="2" max="16384" width="9.140625" style="27"/>
  </cols>
  <sheetData>
    <row r="2" spans="1:12" x14ac:dyDescent="0.2">
      <c r="B2" s="35"/>
      <c r="C2" s="35"/>
      <c r="D2" s="35"/>
      <c r="E2" s="35"/>
      <c r="F2" s="35"/>
      <c r="G2" s="35"/>
      <c r="H2" s="35"/>
    </row>
    <row r="3" spans="1:12" x14ac:dyDescent="0.2">
      <c r="A3" s="1"/>
      <c r="B3" s="1"/>
      <c r="C3" s="2"/>
      <c r="D3" s="2"/>
      <c r="E3" s="2"/>
      <c r="F3" s="2"/>
      <c r="G3" s="2"/>
      <c r="H3" s="36"/>
    </row>
    <row r="4" spans="1:12" ht="25.5" customHeight="1" x14ac:dyDescent="0.2">
      <c r="A4" s="218" t="s">
        <v>11</v>
      </c>
      <c r="B4" s="219"/>
      <c r="C4" s="219"/>
      <c r="D4" s="219"/>
      <c r="E4" s="219"/>
      <c r="F4" s="219"/>
      <c r="G4" s="2"/>
      <c r="H4" s="36"/>
    </row>
    <row r="5" spans="1:12" ht="40.5" customHeight="1" x14ac:dyDescent="0.2">
      <c r="A5" s="6" t="s">
        <v>25</v>
      </c>
      <c r="B5" s="7" t="s">
        <v>26</v>
      </c>
      <c r="C5" s="8" t="s">
        <v>27</v>
      </c>
      <c r="D5" s="8" t="s">
        <v>28</v>
      </c>
      <c r="E5" s="8" t="s">
        <v>29</v>
      </c>
      <c r="F5" s="8" t="s">
        <v>2</v>
      </c>
      <c r="G5" s="11"/>
      <c r="H5" s="37"/>
      <c r="L5" s="37"/>
    </row>
    <row r="6" spans="1:12" x14ac:dyDescent="0.2">
      <c r="A6" s="1" t="s">
        <v>6</v>
      </c>
      <c r="B6" s="4">
        <v>1</v>
      </c>
      <c r="C6" s="4">
        <v>3</v>
      </c>
      <c r="D6" s="4">
        <v>6</v>
      </c>
      <c r="E6" s="4">
        <v>6</v>
      </c>
      <c r="F6" s="4">
        <v>1</v>
      </c>
      <c r="G6" s="11"/>
    </row>
    <row r="7" spans="1:12" x14ac:dyDescent="0.2">
      <c r="A7" s="3" t="s">
        <v>14</v>
      </c>
      <c r="B7" s="5">
        <v>2</v>
      </c>
      <c r="C7" s="4">
        <v>1</v>
      </c>
      <c r="D7" s="4">
        <v>10</v>
      </c>
      <c r="E7" s="4">
        <v>1</v>
      </c>
      <c r="F7" s="4">
        <v>2</v>
      </c>
      <c r="G7" s="11"/>
    </row>
    <row r="8" spans="1:12" x14ac:dyDescent="0.2">
      <c r="A8" s="3" t="s">
        <v>12</v>
      </c>
      <c r="B8" s="4">
        <v>3</v>
      </c>
      <c r="C8" s="4">
        <v>1</v>
      </c>
      <c r="D8" s="4">
        <v>6</v>
      </c>
      <c r="E8" s="4">
        <v>3</v>
      </c>
      <c r="F8" s="4">
        <v>3</v>
      </c>
      <c r="G8" s="11"/>
    </row>
    <row r="9" spans="1:12" x14ac:dyDescent="0.2">
      <c r="A9" s="1" t="s">
        <v>7</v>
      </c>
      <c r="B9" s="5">
        <v>4</v>
      </c>
      <c r="C9" s="4">
        <v>1</v>
      </c>
      <c r="D9" s="4">
        <v>10</v>
      </c>
      <c r="E9" s="4">
        <v>1</v>
      </c>
      <c r="F9" s="4">
        <v>3</v>
      </c>
      <c r="G9" s="11"/>
    </row>
    <row r="10" spans="1:12" x14ac:dyDescent="0.2">
      <c r="A10" s="1" t="s">
        <v>8</v>
      </c>
      <c r="B10" s="4">
        <v>5</v>
      </c>
      <c r="C10" s="4">
        <v>1</v>
      </c>
      <c r="D10" s="4">
        <v>10</v>
      </c>
      <c r="E10" s="4">
        <v>1</v>
      </c>
      <c r="F10" s="4">
        <v>1</v>
      </c>
      <c r="G10" s="11"/>
    </row>
    <row r="11" spans="1:12" x14ac:dyDescent="0.2">
      <c r="A11" s="1" t="s">
        <v>9</v>
      </c>
      <c r="B11" s="5">
        <v>6</v>
      </c>
      <c r="C11" s="4">
        <v>1</v>
      </c>
      <c r="D11" s="4">
        <v>10</v>
      </c>
      <c r="E11" s="4">
        <v>1</v>
      </c>
      <c r="F11" s="4">
        <v>2</v>
      </c>
      <c r="G11" s="11"/>
    </row>
    <row r="12" spans="1:12" x14ac:dyDescent="0.2">
      <c r="A12" s="1" t="s">
        <v>16</v>
      </c>
      <c r="B12" s="5">
        <v>7</v>
      </c>
      <c r="C12" s="4">
        <v>0</v>
      </c>
      <c r="D12" s="4">
        <v>10</v>
      </c>
      <c r="E12" s="4">
        <v>1</v>
      </c>
      <c r="F12" s="4" t="s">
        <v>67</v>
      </c>
      <c r="G12" s="11"/>
    </row>
    <row r="13" spans="1:12" x14ac:dyDescent="0.2">
      <c r="A13" s="3" t="s">
        <v>17</v>
      </c>
      <c r="B13" s="4">
        <v>8</v>
      </c>
      <c r="C13" s="4">
        <v>1</v>
      </c>
      <c r="D13" s="4">
        <v>10</v>
      </c>
      <c r="E13" s="4">
        <v>1</v>
      </c>
      <c r="F13" s="4">
        <v>2</v>
      </c>
      <c r="G13" s="11"/>
    </row>
    <row r="14" spans="1:12" x14ac:dyDescent="0.2">
      <c r="A14" s="3" t="s">
        <v>19</v>
      </c>
      <c r="B14" s="5">
        <v>9</v>
      </c>
      <c r="C14" s="4">
        <v>1</v>
      </c>
      <c r="D14" s="4">
        <v>10</v>
      </c>
      <c r="E14" s="4">
        <v>1</v>
      </c>
      <c r="F14" s="4">
        <v>3</v>
      </c>
      <c r="G14" s="11"/>
    </row>
    <row r="15" spans="1:12" x14ac:dyDescent="0.2">
      <c r="A15" s="1" t="s">
        <v>13</v>
      </c>
      <c r="B15" s="4">
        <v>10</v>
      </c>
      <c r="C15" s="4">
        <v>1</v>
      </c>
      <c r="D15" s="4">
        <v>20</v>
      </c>
      <c r="E15" s="4">
        <v>1</v>
      </c>
      <c r="F15" s="4">
        <v>3</v>
      </c>
      <c r="G15" s="1"/>
      <c r="H15" s="36"/>
      <c r="I15" s="36"/>
      <c r="J15" s="36"/>
    </row>
    <row r="16" spans="1:12" x14ac:dyDescent="0.2">
      <c r="A16" s="1" t="s">
        <v>10</v>
      </c>
      <c r="B16" s="5">
        <v>11</v>
      </c>
      <c r="C16" s="4">
        <v>0</v>
      </c>
      <c r="D16" s="4">
        <v>20</v>
      </c>
      <c r="E16" s="4">
        <v>0</v>
      </c>
      <c r="F16" s="4" t="s">
        <v>66</v>
      </c>
      <c r="G16" s="1"/>
      <c r="H16" s="36"/>
      <c r="I16" s="36"/>
      <c r="J16" s="36"/>
    </row>
    <row r="17" spans="1:7" x14ac:dyDescent="0.2">
      <c r="A17" s="3" t="s">
        <v>15</v>
      </c>
      <c r="B17" s="5">
        <v>12</v>
      </c>
      <c r="C17" s="4">
        <v>0</v>
      </c>
      <c r="D17" s="4">
        <v>10</v>
      </c>
      <c r="E17" s="4">
        <v>0</v>
      </c>
      <c r="F17" s="4" t="s">
        <v>66</v>
      </c>
      <c r="G17" s="11"/>
    </row>
    <row r="18" spans="1:7" x14ac:dyDescent="0.2">
      <c r="A18" s="1"/>
      <c r="B18" s="2"/>
      <c r="C18" s="11"/>
      <c r="D18" s="11"/>
      <c r="E18" s="11"/>
      <c r="F18" s="11"/>
      <c r="G18" s="11"/>
    </row>
  </sheetData>
  <mergeCells count="1">
    <mergeCell ref="A4:F4"/>
  </mergeCells>
  <phoneticPr fontId="0" type="noConversion"/>
  <pageMargins left="0.75" right="0.75" top="1" bottom="1" header="0.5" footer="0.5"/>
  <pageSetup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Instructions</vt:lpstr>
      <vt:lpstr>Important Notice</vt:lpstr>
      <vt:lpstr>ACH550-BCR</vt:lpstr>
      <vt:lpstr>Quote Information</vt:lpstr>
      <vt:lpstr>Recommendation Criteria</vt:lpstr>
      <vt:lpstr>ClientCity</vt:lpstr>
      <vt:lpstr>ClientName</vt:lpstr>
      <vt:lpstr>ClientState</vt:lpstr>
      <vt:lpstr>CoatedBoards</vt:lpstr>
      <vt:lpstr>DriveType</vt:lpstr>
      <vt:lpstr>OfferedBy</vt:lpstr>
      <vt:lpstr>OffererCompany</vt:lpstr>
      <vt:lpstr>OffererDepartment</vt:lpstr>
      <vt:lpstr>'ACH550-BCR'!Print_Area</vt:lpstr>
      <vt:lpstr>Instructions!Print_Area</vt:lpstr>
      <vt:lpstr>'Quote Information'!Print_Area</vt:lpstr>
      <vt:lpstr>'ACH550-BCR'!Print_Titles</vt:lpstr>
      <vt:lpstr>ProjectDescription</vt:lpstr>
      <vt:lpstr>ProposalDate</vt:lpstr>
      <vt:lpstr>ProposalType</vt:lpstr>
      <vt:lpstr>ProposalType1</vt:lpstr>
      <vt:lpstr>RFQNumber</vt:lpstr>
      <vt:lpstr>SparingLevel</vt:lpstr>
      <vt:lpstr>Template</vt:lpstr>
      <vt:lpstr>TheMatrix</vt:lpstr>
    </vt:vector>
  </TitlesOfParts>
  <Company>ABB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Recommended Spares Generator</dc:title>
  <dc:subject>ACS550</dc:subject>
  <dc:creator>Dave Schneider</dc:creator>
  <cp:lastModifiedBy>Dave Schneider</cp:lastModifiedBy>
  <cp:lastPrinted>2013-03-13T18:18:13Z</cp:lastPrinted>
  <dcterms:created xsi:type="dcterms:W3CDTF">1998-12-14T07:30:25Z</dcterms:created>
  <dcterms:modified xsi:type="dcterms:W3CDTF">2018-10-26T18:42:12Z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corded by">
    <vt:lpwstr/>
  </property>
</Properties>
</file>