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fileSharing readOnlyRecommended="1"/>
  <workbookPr codeName="ThisWorkbook"/>
  <mc:AlternateContent xmlns:mc="http://schemas.openxmlformats.org/markup-compatibility/2006">
    <mc:Choice Requires="x15">
      <x15ac:absPath xmlns:x15ac="http://schemas.microsoft.com/office/spreadsheetml/2010/11/ac" url="C:\Users\USDASCH3\OneDrive - ABB\Dave's Work Files\Erika\Spare Part Matrixes\ACH550 Eclipse\BDR\Final Draft\Final 2018\"/>
    </mc:Choice>
  </mc:AlternateContent>
  <bookViews>
    <workbookView xWindow="1500" yWindow="435" windowWidth="12285" windowHeight="7455" tabRatio="475" activeTab="2"/>
  </bookViews>
  <sheets>
    <sheet name="Instructions" sheetId="15" r:id="rId1"/>
    <sheet name="Important Notice" sheetId="23" r:id="rId2"/>
    <sheet name="ACH550-BDR" sheetId="8" r:id="rId3"/>
    <sheet name="Quote Information" sheetId="14" r:id="rId4"/>
    <sheet name="Recommendation Criteria" sheetId="7" state="hidden" r:id="rId5"/>
  </sheets>
  <functionGroups builtInGroupCount="18"/>
  <definedNames>
    <definedName name="_xlnm._FilterDatabase" localSheetId="2" hidden="1">'ACH550-BDR'!$B$5:$DQ$210</definedName>
    <definedName name="ClientCity">'Quote Information'!$B$10</definedName>
    <definedName name="ClientName">'Quote Information'!$B$9</definedName>
    <definedName name="ClientState">'Quote Information'!$B$11</definedName>
    <definedName name="CoatedBoards">'ACH550-BDR'!$A$5</definedName>
    <definedName name="DriveType">'ACH550-BDR'!$B$1</definedName>
    <definedName name="OfferedBy">'Quote Information'!$B$2</definedName>
    <definedName name="OffererCompany">'Quote Information'!$B$3</definedName>
    <definedName name="OffererDepartment">'Quote Information'!$B$4</definedName>
    <definedName name="_xlnm.Print_Area" localSheetId="2">'ACH550-BDR'!$A$1:$DQ$211</definedName>
    <definedName name="_xlnm.Print_Area" localSheetId="0">Instructions!$B$1:$B$36</definedName>
    <definedName name="_xlnm.Print_Area" localSheetId="3">'Quote Information'!$A$1:$B$11</definedName>
    <definedName name="_xlnm.Print_Titles" localSheetId="2">'ACH550-BDR'!$B:$C,'ACH550-BDR'!$3:$7</definedName>
    <definedName name="ProjectDescription">'Quote Information'!$B$7</definedName>
    <definedName name="ProposalDate">'Quote Information'!$B$5</definedName>
    <definedName name="ProposalType">'Quote Information'!$B$8</definedName>
    <definedName name="ProposalType1">'ACH550-BDR'!$C$1</definedName>
    <definedName name="RFQNumber">'Quote Information'!$B$6</definedName>
    <definedName name="SparingLevel">'ACH550-BDR'!$DM$6</definedName>
    <definedName name="Template">'ACH550-BDR'!$C$2</definedName>
    <definedName name="TheMatrix">'Recommendation Criteria'!$B$6:$F$17</definedName>
  </definedNames>
  <calcPr calcId="152511"/>
</workbook>
</file>

<file path=xl/calcChain.xml><?xml version="1.0" encoding="utf-8"?>
<calcChain xmlns="http://schemas.openxmlformats.org/spreadsheetml/2006/main">
  <c r="DQ39" i="8" l="1"/>
  <c r="DO39" i="8"/>
  <c r="DN39" i="8"/>
  <c r="DM39" i="8"/>
  <c r="DL39" i="8"/>
  <c r="DM52" i="8" l="1"/>
  <c r="DO52" i="8" s="1"/>
  <c r="DQ52" i="8" s="1"/>
  <c r="DL52" i="8"/>
  <c r="DN52" i="8" s="1"/>
  <c r="DM51" i="8"/>
  <c r="DO51" i="8" s="1"/>
  <c r="DQ51" i="8" s="1"/>
  <c r="DL51" i="8"/>
  <c r="DN51" i="8" s="1"/>
  <c r="DM50" i="8"/>
  <c r="DO50" i="8" s="1"/>
  <c r="DQ50" i="8" s="1"/>
  <c r="DL50" i="8"/>
  <c r="DN50" i="8" s="1"/>
  <c r="DM49" i="8"/>
  <c r="DO49" i="8" s="1"/>
  <c r="DQ49" i="8" s="1"/>
  <c r="DL49" i="8"/>
  <c r="DN49" i="8" s="1"/>
  <c r="DM48" i="8"/>
  <c r="DO48" i="8" s="1"/>
  <c r="DQ48" i="8" s="1"/>
  <c r="DL48" i="8"/>
  <c r="DN48" i="8" s="1"/>
  <c r="DM47" i="8"/>
  <c r="DO47" i="8" s="1"/>
  <c r="DQ47" i="8" s="1"/>
  <c r="DL47" i="8"/>
  <c r="DN47" i="8" s="1"/>
  <c r="DQ46" i="8"/>
  <c r="DO46" i="8"/>
  <c r="DN46" i="8"/>
  <c r="DM46" i="8"/>
  <c r="DL46" i="8"/>
  <c r="DM43" i="8"/>
  <c r="DO43" i="8" s="1"/>
  <c r="DQ43" i="8" s="1"/>
  <c r="DL43" i="8"/>
  <c r="DN43" i="8" s="1"/>
  <c r="DM42" i="8" l="1"/>
  <c r="DO42" i="8" s="1"/>
  <c r="DQ42" i="8" s="1"/>
  <c r="DL42" i="8"/>
  <c r="DN42" i="8" s="1"/>
  <c r="DM45" i="8"/>
  <c r="DO45" i="8" s="1"/>
  <c r="DQ45" i="8" s="1"/>
  <c r="DL45" i="8"/>
  <c r="DN45" i="8" s="1"/>
  <c r="DM44" i="8"/>
  <c r="DO44" i="8" s="1"/>
  <c r="DQ44" i="8" s="1"/>
  <c r="DL44" i="8"/>
  <c r="DN44" i="8" s="1"/>
  <c r="DQ41" i="8"/>
  <c r="DO41" i="8"/>
  <c r="DN41" i="8"/>
  <c r="DM41" i="8"/>
  <c r="DL41" i="8"/>
  <c r="DM40" i="8"/>
  <c r="DO40" i="8" s="1"/>
  <c r="DQ40" i="8" s="1"/>
  <c r="DL40" i="8"/>
  <c r="DN40" i="8" s="1"/>
  <c r="DM38" i="8"/>
  <c r="DL38" i="8"/>
  <c r="DN38" i="8" s="1"/>
  <c r="DM37" i="8"/>
  <c r="DL37" i="8"/>
  <c r="DN37" i="8" s="1"/>
  <c r="DQ36" i="8"/>
  <c r="DO36" i="8"/>
  <c r="DN36" i="8"/>
  <c r="DM36" i="8"/>
  <c r="DL36" i="8"/>
  <c r="DO38" i="8" l="1"/>
  <c r="DQ38" i="8" s="1"/>
  <c r="DO37" i="8"/>
  <c r="DQ37" i="8" s="1"/>
  <c r="DM167" i="8" l="1"/>
  <c r="DL167" i="8"/>
  <c r="DN167" i="8" s="1"/>
  <c r="DO167" i="8" s="1"/>
  <c r="DQ167" i="8" s="1"/>
  <c r="DM166" i="8"/>
  <c r="DL166" i="8"/>
  <c r="DN166" i="8" s="1"/>
  <c r="DM165" i="8"/>
  <c r="DL165" i="8"/>
  <c r="DN165" i="8" s="1"/>
  <c r="DM164" i="8"/>
  <c r="DL164" i="8"/>
  <c r="DN164" i="8" s="1"/>
  <c r="DM163" i="8"/>
  <c r="DL163" i="8"/>
  <c r="DN163" i="8" s="1"/>
  <c r="DO163" i="8" s="1"/>
  <c r="DQ163" i="8" s="1"/>
  <c r="DM162" i="8"/>
  <c r="DL162" i="8"/>
  <c r="DN162" i="8" s="1"/>
  <c r="DM161" i="8"/>
  <c r="DL161" i="8"/>
  <c r="DN161" i="8" s="1"/>
  <c r="DM160" i="8"/>
  <c r="DL160" i="8"/>
  <c r="DN160" i="8" s="1"/>
  <c r="DM159" i="8"/>
  <c r="DL159" i="8"/>
  <c r="DN159" i="8" s="1"/>
  <c r="DO159" i="8" s="1"/>
  <c r="DQ159" i="8" s="1"/>
  <c r="DQ158" i="8"/>
  <c r="DO158" i="8"/>
  <c r="DN158" i="8"/>
  <c r="DM158" i="8"/>
  <c r="DL158" i="8"/>
  <c r="DO162" i="8" l="1"/>
  <c r="DQ162" i="8" s="1"/>
  <c r="DO166" i="8"/>
  <c r="DQ166" i="8" s="1"/>
  <c r="DO161" i="8"/>
  <c r="DQ161" i="8" s="1"/>
  <c r="DO160" i="8"/>
  <c r="DQ160" i="8" s="1"/>
  <c r="DO164" i="8"/>
  <c r="DQ164" i="8" s="1"/>
  <c r="DO165" i="8"/>
  <c r="DQ165" i="8" s="1"/>
  <c r="B8" i="14" l="1"/>
  <c r="B7" i="14"/>
  <c r="B5" i="14"/>
  <c r="DM207" i="8"/>
  <c r="DO207" i="8" s="1"/>
  <c r="DQ207" i="8" s="1"/>
  <c r="DL207" i="8"/>
  <c r="DN207" i="8" s="1"/>
  <c r="DM206" i="8"/>
  <c r="DO206" i="8" s="1"/>
  <c r="DQ206" i="8" s="1"/>
  <c r="DL206" i="8"/>
  <c r="DN206" i="8" s="1"/>
  <c r="DM205" i="8"/>
  <c r="DO205" i="8" s="1"/>
  <c r="DQ205" i="8" s="1"/>
  <c r="DL205" i="8"/>
  <c r="DN205" i="8" s="1"/>
  <c r="DM204" i="8"/>
  <c r="DO204" i="8" s="1"/>
  <c r="DQ204" i="8" s="1"/>
  <c r="DL204" i="8"/>
  <c r="DN204" i="8" s="1"/>
  <c r="DM203" i="8"/>
  <c r="DO203" i="8" s="1"/>
  <c r="DQ203" i="8" s="1"/>
  <c r="DL203" i="8"/>
  <c r="DN203" i="8" s="1"/>
  <c r="DM202" i="8"/>
  <c r="DO202" i="8" s="1"/>
  <c r="DQ202" i="8" s="1"/>
  <c r="DL202" i="8"/>
  <c r="DN202" i="8" s="1"/>
  <c r="DM201" i="8"/>
  <c r="DO201" i="8" s="1"/>
  <c r="DQ201" i="8" s="1"/>
  <c r="DL201" i="8"/>
  <c r="DN201" i="8" s="1"/>
  <c r="DQ200" i="8"/>
  <c r="DO200" i="8"/>
  <c r="DN200" i="8"/>
  <c r="DM200" i="8"/>
  <c r="DL200" i="8"/>
  <c r="DM199" i="8"/>
  <c r="DL199" i="8"/>
  <c r="DN199" i="8" s="1"/>
  <c r="DM198" i="8"/>
  <c r="DO198" i="8" s="1"/>
  <c r="DQ198" i="8" s="1"/>
  <c r="DL198" i="8"/>
  <c r="DN198" i="8" s="1"/>
  <c r="DM197" i="8"/>
  <c r="DO197" i="8" s="1"/>
  <c r="DQ197" i="8" s="1"/>
  <c r="DL197" i="8"/>
  <c r="DN197" i="8" s="1"/>
  <c r="DM196" i="8"/>
  <c r="DL196" i="8"/>
  <c r="DN196" i="8" s="1"/>
  <c r="DM195" i="8"/>
  <c r="DL195" i="8"/>
  <c r="DN195" i="8" s="1"/>
  <c r="DM194" i="8"/>
  <c r="DL194" i="8"/>
  <c r="DN194" i="8" s="1"/>
  <c r="DM193" i="8"/>
  <c r="DL193" i="8"/>
  <c r="DN193" i="8" s="1"/>
  <c r="DQ192" i="8"/>
  <c r="DO192" i="8"/>
  <c r="DN192" i="8"/>
  <c r="DM192" i="8"/>
  <c r="DL192" i="8"/>
  <c r="DM191" i="8"/>
  <c r="DO191" i="8" s="1"/>
  <c r="DQ191" i="8" s="1"/>
  <c r="DL191" i="8"/>
  <c r="DN191" i="8" s="1"/>
  <c r="DM190" i="8"/>
  <c r="DO190" i="8" s="1"/>
  <c r="DQ190" i="8" s="1"/>
  <c r="DL190" i="8"/>
  <c r="DN190" i="8" s="1"/>
  <c r="DM189" i="8"/>
  <c r="DO189" i="8" s="1"/>
  <c r="DQ189" i="8" s="1"/>
  <c r="DL189" i="8"/>
  <c r="DN189" i="8" s="1"/>
  <c r="DM188" i="8"/>
  <c r="DO188" i="8" s="1"/>
  <c r="DQ188" i="8" s="1"/>
  <c r="DL188" i="8"/>
  <c r="DN188" i="8" s="1"/>
  <c r="DQ187" i="8"/>
  <c r="DO187" i="8"/>
  <c r="DN187" i="8"/>
  <c r="DM187" i="8"/>
  <c r="DL187" i="8"/>
  <c r="DM186" i="8"/>
  <c r="DL186" i="8"/>
  <c r="DN186" i="8" s="1"/>
  <c r="DM185" i="8"/>
  <c r="DL185" i="8"/>
  <c r="DN185" i="8" s="1"/>
  <c r="DM184" i="8"/>
  <c r="DL184" i="8"/>
  <c r="DN184" i="8" s="1"/>
  <c r="DM183" i="8"/>
  <c r="DL183" i="8"/>
  <c r="DN183" i="8" s="1"/>
  <c r="DM182" i="8"/>
  <c r="DL182" i="8"/>
  <c r="DN182" i="8" s="1"/>
  <c r="DM181" i="8"/>
  <c r="DL181" i="8"/>
  <c r="DN181" i="8" s="1"/>
  <c r="DM180" i="8"/>
  <c r="DL180" i="8"/>
  <c r="DN180" i="8" s="1"/>
  <c r="DM179" i="8"/>
  <c r="DL179" i="8"/>
  <c r="DN179" i="8" s="1"/>
  <c r="DM178" i="8"/>
  <c r="DL178" i="8"/>
  <c r="DN178" i="8" s="1"/>
  <c r="DM177" i="8"/>
  <c r="DL177" i="8"/>
  <c r="DN177" i="8" s="1"/>
  <c r="DM176" i="8"/>
  <c r="DL176" i="8"/>
  <c r="DN176" i="8" s="1"/>
  <c r="DM175" i="8"/>
  <c r="DL175" i="8"/>
  <c r="DN175" i="8" s="1"/>
  <c r="DO175" i="8" s="1"/>
  <c r="DQ175" i="8" s="1"/>
  <c r="DM174" i="8"/>
  <c r="DL174" i="8"/>
  <c r="DN174" i="8" s="1"/>
  <c r="DM173" i="8"/>
  <c r="DL173" i="8"/>
  <c r="DN173" i="8" s="1"/>
  <c r="DO173" i="8" s="1"/>
  <c r="DQ173" i="8" s="1"/>
  <c r="DM172" i="8"/>
  <c r="DL172" i="8"/>
  <c r="DN172" i="8" s="1"/>
  <c r="DM171" i="8"/>
  <c r="DL171" i="8"/>
  <c r="DN171" i="8" s="1"/>
  <c r="DO171" i="8" s="1"/>
  <c r="DQ171" i="8" s="1"/>
  <c r="DM170" i="8"/>
  <c r="DL170" i="8"/>
  <c r="DN170" i="8" s="1"/>
  <c r="DM169" i="8"/>
  <c r="DL169" i="8"/>
  <c r="DN169" i="8" s="1"/>
  <c r="DQ168" i="8"/>
  <c r="DO168" i="8"/>
  <c r="DN168" i="8"/>
  <c r="DM168" i="8"/>
  <c r="DL168" i="8"/>
  <c r="DM157" i="8"/>
  <c r="DL157" i="8"/>
  <c r="DN157" i="8" s="1"/>
  <c r="DM156" i="8"/>
  <c r="DL156" i="8"/>
  <c r="DN156" i="8" s="1"/>
  <c r="DM155" i="8"/>
  <c r="DL155" i="8"/>
  <c r="DN155" i="8" s="1"/>
  <c r="DM154" i="8"/>
  <c r="DL154" i="8"/>
  <c r="DN154" i="8" s="1"/>
  <c r="DM153" i="8"/>
  <c r="DL153" i="8"/>
  <c r="DN153" i="8" s="1"/>
  <c r="DM152" i="8"/>
  <c r="DL152" i="8"/>
  <c r="DN152" i="8" s="1"/>
  <c r="DM151" i="8"/>
  <c r="DL151" i="8"/>
  <c r="DN151" i="8" s="1"/>
  <c r="DM150" i="8"/>
  <c r="DL150" i="8"/>
  <c r="DN150" i="8" s="1"/>
  <c r="DQ149" i="8"/>
  <c r="DO149" i="8"/>
  <c r="DN149" i="8"/>
  <c r="DM149" i="8"/>
  <c r="DL149" i="8"/>
  <c r="DM148" i="8"/>
  <c r="DL148" i="8"/>
  <c r="DN148" i="8" s="1"/>
  <c r="DM147" i="8"/>
  <c r="DO147" i="8" s="1"/>
  <c r="DQ147" i="8" s="1"/>
  <c r="DL147" i="8"/>
  <c r="DN147" i="8" s="1"/>
  <c r="DM146" i="8"/>
  <c r="DO146" i="8" s="1"/>
  <c r="DQ146" i="8" s="1"/>
  <c r="DL146" i="8"/>
  <c r="DN146" i="8" s="1"/>
  <c r="DM145" i="8"/>
  <c r="DL145" i="8"/>
  <c r="DN145" i="8" s="1"/>
  <c r="DM144" i="8"/>
  <c r="DL144" i="8"/>
  <c r="DN144" i="8" s="1"/>
  <c r="DQ143" i="8"/>
  <c r="DO143" i="8"/>
  <c r="DN143" i="8"/>
  <c r="DM143" i="8"/>
  <c r="DL143" i="8"/>
  <c r="DM142" i="8"/>
  <c r="DL142" i="8"/>
  <c r="DN142" i="8" s="1"/>
  <c r="DM141" i="8"/>
  <c r="DL141" i="8"/>
  <c r="DN141" i="8" s="1"/>
  <c r="DM140" i="8"/>
  <c r="DL140" i="8"/>
  <c r="DN140" i="8" s="1"/>
  <c r="DM139" i="8"/>
  <c r="DL139" i="8"/>
  <c r="DN139" i="8" s="1"/>
  <c r="DM138" i="8"/>
  <c r="DL138" i="8"/>
  <c r="DN138" i="8" s="1"/>
  <c r="DM137" i="8"/>
  <c r="DL137" i="8"/>
  <c r="DN137" i="8" s="1"/>
  <c r="DM136" i="8"/>
  <c r="DL136" i="8"/>
  <c r="DN136" i="8" s="1"/>
  <c r="DM135" i="8"/>
  <c r="DL135" i="8"/>
  <c r="DN135" i="8" s="1"/>
  <c r="DM134" i="8"/>
  <c r="DL134" i="8"/>
  <c r="DN134" i="8" s="1"/>
  <c r="DM133" i="8"/>
  <c r="DL133" i="8"/>
  <c r="DN133" i="8" s="1"/>
  <c r="DQ132" i="8"/>
  <c r="DO132" i="8"/>
  <c r="DN132" i="8"/>
  <c r="DM132" i="8"/>
  <c r="DL132" i="8"/>
  <c r="DM131" i="8"/>
  <c r="DL131" i="8"/>
  <c r="DN131" i="8" s="1"/>
  <c r="DM130" i="8"/>
  <c r="DL130" i="8"/>
  <c r="DN130" i="8" s="1"/>
  <c r="DM129" i="8"/>
  <c r="DL129" i="8"/>
  <c r="DN129" i="8" s="1"/>
  <c r="DM128" i="8"/>
  <c r="DL128" i="8"/>
  <c r="DN128" i="8" s="1"/>
  <c r="DM127" i="8"/>
  <c r="DL127" i="8"/>
  <c r="DN127" i="8" s="1"/>
  <c r="DM126" i="8"/>
  <c r="DL126" i="8"/>
  <c r="DN126" i="8" s="1"/>
  <c r="DM125" i="8"/>
  <c r="DL125" i="8"/>
  <c r="DN125" i="8" s="1"/>
  <c r="DM124" i="8"/>
  <c r="DL124" i="8"/>
  <c r="DN124" i="8" s="1"/>
  <c r="DM123" i="8"/>
  <c r="DL123" i="8"/>
  <c r="DN123" i="8" s="1"/>
  <c r="DQ122" i="8"/>
  <c r="DO122" i="8"/>
  <c r="DN122" i="8"/>
  <c r="DM122" i="8"/>
  <c r="DL122" i="8"/>
  <c r="DQ121" i="8"/>
  <c r="DO121" i="8"/>
  <c r="DN121" i="8"/>
  <c r="DM121" i="8"/>
  <c r="DL121" i="8"/>
  <c r="DM120" i="8"/>
  <c r="DO120" i="8" s="1"/>
  <c r="DQ120" i="8" s="1"/>
  <c r="DL120" i="8"/>
  <c r="DN120" i="8" s="1"/>
  <c r="DM119" i="8"/>
  <c r="DO119" i="8" s="1"/>
  <c r="DQ119" i="8" s="1"/>
  <c r="DL119" i="8"/>
  <c r="DN119" i="8" s="1"/>
  <c r="DM118" i="8"/>
  <c r="DO118" i="8" s="1"/>
  <c r="DQ118" i="8" s="1"/>
  <c r="DL118" i="8"/>
  <c r="DN118" i="8" s="1"/>
  <c r="DM117" i="8"/>
  <c r="DO117" i="8" s="1"/>
  <c r="DQ117" i="8" s="1"/>
  <c r="DL117" i="8"/>
  <c r="DN117" i="8" s="1"/>
  <c r="DM116" i="8"/>
  <c r="DO116" i="8" s="1"/>
  <c r="DQ116" i="8" s="1"/>
  <c r="DL116" i="8"/>
  <c r="DN116" i="8" s="1"/>
  <c r="DM115" i="8"/>
  <c r="DO115" i="8" s="1"/>
  <c r="DQ115" i="8" s="1"/>
  <c r="DL115" i="8"/>
  <c r="DN115" i="8" s="1"/>
  <c r="DM114" i="8"/>
  <c r="DO114" i="8" s="1"/>
  <c r="DQ114" i="8" s="1"/>
  <c r="DL114" i="8"/>
  <c r="DN114" i="8" s="1"/>
  <c r="DQ113" i="8"/>
  <c r="DO113" i="8"/>
  <c r="DN113" i="8"/>
  <c r="DM113" i="8"/>
  <c r="DL113" i="8"/>
  <c r="DM112" i="8"/>
  <c r="DL112" i="8"/>
  <c r="DN112" i="8" s="1"/>
  <c r="DM111" i="8"/>
  <c r="DL111" i="8"/>
  <c r="DN111" i="8" s="1"/>
  <c r="DM110" i="8"/>
  <c r="DL110" i="8"/>
  <c r="DN110" i="8" s="1"/>
  <c r="DM109" i="8"/>
  <c r="DL109" i="8"/>
  <c r="DN109" i="8" s="1"/>
  <c r="DM108" i="8"/>
  <c r="DL108" i="8"/>
  <c r="DN108" i="8" s="1"/>
  <c r="DM107" i="8"/>
  <c r="DL107" i="8"/>
  <c r="DN107" i="8" s="1"/>
  <c r="DM106" i="8"/>
  <c r="DL106" i="8"/>
  <c r="DN106" i="8" s="1"/>
  <c r="DM105" i="8"/>
  <c r="DL105" i="8"/>
  <c r="DN105" i="8" s="1"/>
  <c r="DQ104" i="8"/>
  <c r="DO104" i="8"/>
  <c r="DN104" i="8"/>
  <c r="DM104" i="8"/>
  <c r="DL104" i="8"/>
  <c r="DM103" i="8"/>
  <c r="DO103" i="8" s="1"/>
  <c r="DQ103" i="8" s="1"/>
  <c r="DL103" i="8"/>
  <c r="DN103" i="8" s="1"/>
  <c r="DM102" i="8"/>
  <c r="DO102" i="8" s="1"/>
  <c r="DQ102" i="8" s="1"/>
  <c r="DL102" i="8"/>
  <c r="DN102" i="8" s="1"/>
  <c r="DM101" i="8"/>
  <c r="DO101" i="8" s="1"/>
  <c r="DQ101" i="8" s="1"/>
  <c r="DL101" i="8"/>
  <c r="DN101" i="8" s="1"/>
  <c r="DQ100" i="8"/>
  <c r="DO100" i="8"/>
  <c r="DN100" i="8"/>
  <c r="DM100" i="8"/>
  <c r="DL100" i="8"/>
  <c r="DM99" i="8"/>
  <c r="DO99" i="8" s="1"/>
  <c r="DQ99" i="8" s="1"/>
  <c r="DL99" i="8"/>
  <c r="DN99" i="8" s="1"/>
  <c r="DM98" i="8"/>
  <c r="DO98" i="8" s="1"/>
  <c r="DQ98" i="8" s="1"/>
  <c r="DL98" i="8"/>
  <c r="DN98" i="8" s="1"/>
  <c r="DM97" i="8"/>
  <c r="DO97" i="8" s="1"/>
  <c r="DQ97" i="8" s="1"/>
  <c r="DL97" i="8"/>
  <c r="DN97" i="8" s="1"/>
  <c r="DQ96" i="8"/>
  <c r="DO96" i="8"/>
  <c r="DN96" i="8"/>
  <c r="DM96" i="8"/>
  <c r="DL96" i="8"/>
  <c r="DM95" i="8"/>
  <c r="DL95" i="8"/>
  <c r="DN95" i="8" s="1"/>
  <c r="DM94" i="8"/>
  <c r="DL94" i="8"/>
  <c r="DN94" i="8" s="1"/>
  <c r="DQ93" i="8"/>
  <c r="DO93" i="8"/>
  <c r="DN93" i="8"/>
  <c r="DM93" i="8"/>
  <c r="DL93" i="8"/>
  <c r="DM92" i="8"/>
  <c r="DL92" i="8"/>
  <c r="DN92" i="8" s="1"/>
  <c r="DM91" i="8"/>
  <c r="DL91" i="8"/>
  <c r="DN91" i="8" s="1"/>
  <c r="DM90" i="8"/>
  <c r="DL90" i="8"/>
  <c r="DN90" i="8" s="1"/>
  <c r="DM89" i="8"/>
  <c r="DL89" i="8"/>
  <c r="DN89" i="8" s="1"/>
  <c r="DQ88" i="8"/>
  <c r="DO88" i="8"/>
  <c r="DN88" i="8"/>
  <c r="DM88" i="8"/>
  <c r="DL88" i="8"/>
  <c r="DM87" i="8"/>
  <c r="DL87" i="8"/>
  <c r="DN87" i="8" s="1"/>
  <c r="DM86" i="8"/>
  <c r="DL86" i="8"/>
  <c r="DN86" i="8" s="1"/>
  <c r="DM85" i="8"/>
  <c r="DL85" i="8"/>
  <c r="DN85" i="8" s="1"/>
  <c r="DM84" i="8"/>
  <c r="DL84" i="8"/>
  <c r="DN84" i="8" s="1"/>
  <c r="DM83" i="8"/>
  <c r="DL83" i="8"/>
  <c r="DN83" i="8" s="1"/>
  <c r="DM82" i="8"/>
  <c r="DL82" i="8"/>
  <c r="DN82" i="8" s="1"/>
  <c r="DM81" i="8"/>
  <c r="DL81" i="8"/>
  <c r="DN81" i="8" s="1"/>
  <c r="DQ80" i="8"/>
  <c r="DO80" i="8"/>
  <c r="DN80" i="8"/>
  <c r="DM80" i="8"/>
  <c r="DL80" i="8"/>
  <c r="DM79" i="8"/>
  <c r="DO79" i="8" s="1"/>
  <c r="DQ79" i="8" s="1"/>
  <c r="DL79" i="8"/>
  <c r="DN79" i="8" s="1"/>
  <c r="DM78" i="8"/>
  <c r="DO78" i="8" s="1"/>
  <c r="DQ78" i="8" s="1"/>
  <c r="DL78" i="8"/>
  <c r="DN78" i="8" s="1"/>
  <c r="DM77" i="8"/>
  <c r="DO77" i="8" s="1"/>
  <c r="DQ77" i="8" s="1"/>
  <c r="DL77" i="8"/>
  <c r="DN77" i="8" s="1"/>
  <c r="DM76" i="8"/>
  <c r="DO76" i="8" s="1"/>
  <c r="DQ76" i="8" s="1"/>
  <c r="DL76" i="8"/>
  <c r="DN76" i="8" s="1"/>
  <c r="DQ75" i="8"/>
  <c r="DO75" i="8"/>
  <c r="DN75" i="8"/>
  <c r="DM75" i="8"/>
  <c r="DL75" i="8"/>
  <c r="DM74" i="8"/>
  <c r="DL74" i="8"/>
  <c r="DN74" i="8" s="1"/>
  <c r="DM73" i="8"/>
  <c r="DL73" i="8"/>
  <c r="DN73" i="8" s="1"/>
  <c r="DM72" i="8"/>
  <c r="DL72" i="8"/>
  <c r="DN72" i="8" s="1"/>
  <c r="DM71" i="8"/>
  <c r="DL71" i="8"/>
  <c r="DN71" i="8" s="1"/>
  <c r="DM70" i="8"/>
  <c r="DL70" i="8"/>
  <c r="DN70" i="8" s="1"/>
  <c r="DM69" i="8"/>
  <c r="DL69" i="8"/>
  <c r="DN69" i="8" s="1"/>
  <c r="DM68" i="8"/>
  <c r="DL68" i="8"/>
  <c r="DN68" i="8" s="1"/>
  <c r="DM67" i="8"/>
  <c r="DL67" i="8"/>
  <c r="DN67" i="8" s="1"/>
  <c r="DQ66" i="8"/>
  <c r="DO66" i="8"/>
  <c r="DN66" i="8"/>
  <c r="DM66" i="8"/>
  <c r="DL66" i="8"/>
  <c r="DM65" i="8"/>
  <c r="DL65" i="8"/>
  <c r="DN65" i="8" s="1"/>
  <c r="DM64" i="8"/>
  <c r="DL64" i="8"/>
  <c r="DN64" i="8" s="1"/>
  <c r="DM63" i="8"/>
  <c r="DL63" i="8"/>
  <c r="DN63" i="8" s="1"/>
  <c r="DM62" i="8"/>
  <c r="DL62" i="8"/>
  <c r="DN62" i="8" s="1"/>
  <c r="DM61" i="8"/>
  <c r="DL61" i="8"/>
  <c r="DN61" i="8" s="1"/>
  <c r="DM60" i="8"/>
  <c r="DL60" i="8"/>
  <c r="DN60" i="8" s="1"/>
  <c r="DM59" i="8"/>
  <c r="DL59" i="8"/>
  <c r="DN59" i="8" s="1"/>
  <c r="DM58" i="8"/>
  <c r="DL58" i="8"/>
  <c r="DN58" i="8" s="1"/>
  <c r="DM57" i="8"/>
  <c r="DL57" i="8"/>
  <c r="DN57" i="8" s="1"/>
  <c r="DM56" i="8"/>
  <c r="DL56" i="8"/>
  <c r="DN56" i="8" s="1"/>
  <c r="DM55" i="8"/>
  <c r="DL55" i="8"/>
  <c r="DN55" i="8" s="1"/>
  <c r="DQ54" i="8"/>
  <c r="DO54" i="8"/>
  <c r="DN54" i="8"/>
  <c r="DM54" i="8"/>
  <c r="DL54" i="8"/>
  <c r="DQ53" i="8"/>
  <c r="DO53" i="8"/>
  <c r="DN53" i="8"/>
  <c r="DM53" i="8"/>
  <c r="DL53" i="8"/>
  <c r="DM35" i="8"/>
  <c r="DO35" i="8" s="1"/>
  <c r="DQ35" i="8" s="1"/>
  <c r="DL35" i="8"/>
  <c r="DN35" i="8" s="1"/>
  <c r="DM34" i="8"/>
  <c r="DO34" i="8" s="1"/>
  <c r="DQ34" i="8" s="1"/>
  <c r="DL34" i="8"/>
  <c r="DN34" i="8" s="1"/>
  <c r="DM33" i="8"/>
  <c r="DO33" i="8" s="1"/>
  <c r="DQ33" i="8" s="1"/>
  <c r="DL33" i="8"/>
  <c r="DN33" i="8" s="1"/>
  <c r="DQ32" i="8"/>
  <c r="DO32" i="8"/>
  <c r="DN32" i="8"/>
  <c r="DM32" i="8"/>
  <c r="DL32" i="8"/>
  <c r="DM31" i="8"/>
  <c r="DL31" i="8"/>
  <c r="DN31" i="8" s="1"/>
  <c r="DM30" i="8"/>
  <c r="DL30" i="8"/>
  <c r="DN30" i="8" s="1"/>
  <c r="DQ29" i="8"/>
  <c r="DO29" i="8"/>
  <c r="DN29" i="8"/>
  <c r="DM29" i="8"/>
  <c r="DL29" i="8"/>
  <c r="DM28" i="8"/>
  <c r="DL28" i="8"/>
  <c r="DN28" i="8" s="1"/>
  <c r="DM27" i="8"/>
  <c r="DL27" i="8"/>
  <c r="DN27" i="8" s="1"/>
  <c r="DM26" i="8"/>
  <c r="DL26" i="8"/>
  <c r="DN26" i="8" s="1"/>
  <c r="DM25" i="8"/>
  <c r="DL25" i="8"/>
  <c r="DN25" i="8" s="1"/>
  <c r="DM24" i="8"/>
  <c r="DL24" i="8"/>
  <c r="DN24" i="8" s="1"/>
  <c r="DQ23" i="8"/>
  <c r="DO23" i="8"/>
  <c r="DN23" i="8"/>
  <c r="DM23" i="8"/>
  <c r="DL23" i="8"/>
  <c r="DM22" i="8"/>
  <c r="DO22" i="8" s="1"/>
  <c r="DQ22" i="8" s="1"/>
  <c r="DL22" i="8"/>
  <c r="DN22" i="8" s="1"/>
  <c r="DQ21" i="8"/>
  <c r="DO21" i="8"/>
  <c r="DN21" i="8"/>
  <c r="DM21" i="8"/>
  <c r="DL21" i="8"/>
  <c r="DM20" i="8"/>
  <c r="DL20" i="8"/>
  <c r="DN20" i="8" s="1"/>
  <c r="DM19" i="8"/>
  <c r="DL19" i="8"/>
  <c r="DN19" i="8" s="1"/>
  <c r="DQ18" i="8"/>
  <c r="DO18" i="8"/>
  <c r="DN18" i="8"/>
  <c r="DM18" i="8"/>
  <c r="DL18" i="8"/>
  <c r="DM17" i="8"/>
  <c r="DL17" i="8"/>
  <c r="DN17" i="8" s="1"/>
  <c r="DM16" i="8"/>
  <c r="DL16" i="8"/>
  <c r="DN16" i="8" s="1"/>
  <c r="DQ15" i="8"/>
  <c r="DO15" i="8"/>
  <c r="DN15" i="8"/>
  <c r="DM15" i="8"/>
  <c r="DL15" i="8"/>
  <c r="DM14" i="8"/>
  <c r="DO14" i="8" s="1"/>
  <c r="DQ14" i="8" s="1"/>
  <c r="DL14" i="8"/>
  <c r="DN14" i="8" s="1"/>
  <c r="DM13" i="8"/>
  <c r="DO13" i="8" s="1"/>
  <c r="DQ13" i="8" s="1"/>
  <c r="DL13" i="8"/>
  <c r="DN13" i="8" s="1"/>
  <c r="DM12" i="8"/>
  <c r="DO12" i="8" s="1"/>
  <c r="DQ12" i="8" s="1"/>
  <c r="DL12" i="8"/>
  <c r="DN12" i="8" s="1"/>
  <c r="DQ11" i="8"/>
  <c r="DO11" i="8"/>
  <c r="DN11" i="8"/>
  <c r="DM11" i="8"/>
  <c r="DL11" i="8"/>
  <c r="DM10" i="8"/>
  <c r="DL10" i="8"/>
  <c r="DN10" i="8" s="1"/>
  <c r="DQ9" i="8"/>
  <c r="DO9" i="8"/>
  <c r="DN9" i="8"/>
  <c r="DM9" i="8"/>
  <c r="DL9" i="8"/>
  <c r="DQ8" i="8"/>
  <c r="DO8" i="8"/>
  <c r="DN8" i="8"/>
  <c r="DM8" i="8"/>
  <c r="DL8" i="8"/>
  <c r="DO134" i="8" l="1"/>
  <c r="DQ134" i="8" s="1"/>
  <c r="DO138" i="8"/>
  <c r="DQ138" i="8" s="1"/>
  <c r="DO142" i="8"/>
  <c r="DQ142" i="8" s="1"/>
  <c r="DO72" i="8"/>
  <c r="DQ72" i="8" s="1"/>
  <c r="DO81" i="8"/>
  <c r="DQ81" i="8" s="1"/>
  <c r="DO137" i="8"/>
  <c r="DQ137" i="8" s="1"/>
  <c r="DO148" i="8"/>
  <c r="DQ148" i="8" s="1"/>
  <c r="DO150" i="8"/>
  <c r="DQ150" i="8" s="1"/>
  <c r="DO130" i="8"/>
  <c r="DQ130" i="8" s="1"/>
  <c r="DO109" i="8"/>
  <c r="DQ109" i="8" s="1"/>
  <c r="DO26" i="8"/>
  <c r="DQ26" i="8" s="1"/>
  <c r="DO110" i="8"/>
  <c r="DQ110" i="8" s="1"/>
  <c r="DO157" i="8"/>
  <c r="DQ157" i="8" s="1"/>
  <c r="DO106" i="8"/>
  <c r="DQ106" i="8" s="1"/>
  <c r="DO25" i="8"/>
  <c r="DQ25" i="8" s="1"/>
  <c r="DO105" i="8"/>
  <c r="DQ105" i="8" s="1"/>
  <c r="DO133" i="8"/>
  <c r="DQ133" i="8" s="1"/>
  <c r="DO199" i="8"/>
  <c r="DQ199" i="8" s="1"/>
  <c r="DO60" i="8"/>
  <c r="DQ60" i="8" s="1"/>
  <c r="DO65" i="8"/>
  <c r="DQ65" i="8" s="1"/>
  <c r="DO141" i="8"/>
  <c r="DQ141" i="8" s="1"/>
  <c r="DO178" i="8"/>
  <c r="DQ178" i="8" s="1"/>
  <c r="DO183" i="8"/>
  <c r="DQ183" i="8" s="1"/>
  <c r="DO185" i="8"/>
  <c r="DQ185" i="8" s="1"/>
  <c r="DO82" i="8"/>
  <c r="DQ82" i="8" s="1"/>
  <c r="DO152" i="8"/>
  <c r="DQ152" i="8" s="1"/>
  <c r="DO140" i="8"/>
  <c r="DQ140" i="8" s="1"/>
  <c r="DO124" i="8"/>
  <c r="DQ124" i="8" s="1"/>
  <c r="DO125" i="8"/>
  <c r="DQ125" i="8" s="1"/>
  <c r="DO10" i="8"/>
  <c r="DQ10" i="8" s="1"/>
  <c r="DO69" i="8"/>
  <c r="DQ69" i="8" s="1"/>
  <c r="DO91" i="8"/>
  <c r="DQ91" i="8" s="1"/>
  <c r="DO95" i="8"/>
  <c r="DQ95" i="8" s="1"/>
  <c r="DO128" i="8"/>
  <c r="DQ128" i="8" s="1"/>
  <c r="DO169" i="8"/>
  <c r="DQ169" i="8" s="1"/>
  <c r="DO193" i="8"/>
  <c r="DQ193" i="8" s="1"/>
  <c r="DO57" i="8"/>
  <c r="DQ57" i="8" s="1"/>
  <c r="DO84" i="8"/>
  <c r="DQ84" i="8" s="1"/>
  <c r="DO111" i="8"/>
  <c r="DQ111" i="8" s="1"/>
  <c r="DO129" i="8"/>
  <c r="DQ129" i="8" s="1"/>
  <c r="DO177" i="8"/>
  <c r="DQ177" i="8" s="1"/>
  <c r="DO186" i="8"/>
  <c r="DQ186" i="8" s="1"/>
  <c r="DO195" i="8"/>
  <c r="DQ195" i="8" s="1"/>
  <c r="DO107" i="8"/>
  <c r="DQ107" i="8" s="1"/>
  <c r="DO92" i="8"/>
  <c r="DQ92" i="8" s="1"/>
  <c r="DO94" i="8"/>
  <c r="DQ94" i="8" s="1"/>
  <c r="DO126" i="8"/>
  <c r="DQ126" i="8" s="1"/>
  <c r="DO136" i="8"/>
  <c r="DQ136" i="8" s="1"/>
  <c r="DO151" i="8"/>
  <c r="DQ151" i="8" s="1"/>
  <c r="DO170" i="8"/>
  <c r="DQ170" i="8" s="1"/>
  <c r="DO180" i="8"/>
  <c r="DQ180" i="8" s="1"/>
  <c r="DO182" i="8"/>
  <c r="DQ182" i="8" s="1"/>
  <c r="DO194" i="8"/>
  <c r="DQ194" i="8" s="1"/>
  <c r="DO30" i="8"/>
  <c r="DQ30" i="8" s="1"/>
  <c r="DO19" i="8"/>
  <c r="DQ19" i="8" s="1"/>
  <c r="DO108" i="8"/>
  <c r="DQ108" i="8" s="1"/>
  <c r="DO123" i="8"/>
  <c r="DQ123" i="8" s="1"/>
  <c r="DO131" i="8"/>
  <c r="DQ131" i="8" s="1"/>
  <c r="DO135" i="8"/>
  <c r="DQ135" i="8" s="1"/>
  <c r="DO144" i="8"/>
  <c r="DQ144" i="8" s="1"/>
  <c r="DO24" i="8"/>
  <c r="DQ24" i="8" s="1"/>
  <c r="DO61" i="8"/>
  <c r="DQ61" i="8" s="1"/>
  <c r="DO58" i="8"/>
  <c r="DQ58" i="8" s="1"/>
  <c r="DO73" i="8"/>
  <c r="DQ73" i="8" s="1"/>
  <c r="DO70" i="8"/>
  <c r="DQ70" i="8" s="1"/>
  <c r="DO85" i="8"/>
  <c r="DQ85" i="8" s="1"/>
  <c r="DO89" i="8"/>
  <c r="DQ89" i="8" s="1"/>
  <c r="DO112" i="8"/>
  <c r="DQ112" i="8" s="1"/>
  <c r="DO127" i="8"/>
  <c r="DQ127" i="8" s="1"/>
  <c r="DO139" i="8"/>
  <c r="DQ139" i="8" s="1"/>
  <c r="DO17" i="8"/>
  <c r="DQ17" i="8" s="1"/>
  <c r="DO20" i="8"/>
  <c r="DQ20" i="8" s="1"/>
  <c r="DO55" i="8"/>
  <c r="DQ55" i="8" s="1"/>
  <c r="DO87" i="8"/>
  <c r="DQ87" i="8" s="1"/>
  <c r="DO172" i="8"/>
  <c r="DQ172" i="8" s="1"/>
  <c r="DO174" i="8"/>
  <c r="DQ174" i="8" s="1"/>
  <c r="DO176" i="8"/>
  <c r="DQ176" i="8" s="1"/>
  <c r="DO196" i="8"/>
  <c r="DQ196" i="8" s="1"/>
  <c r="DO56" i="8"/>
  <c r="DQ56" i="8" s="1"/>
  <c r="DO62" i="8"/>
  <c r="DQ62" i="8" s="1"/>
  <c r="DO64" i="8"/>
  <c r="DQ64" i="8" s="1"/>
  <c r="DO68" i="8"/>
  <c r="DQ68" i="8" s="1"/>
  <c r="DO74" i="8"/>
  <c r="DQ74" i="8" s="1"/>
  <c r="DO86" i="8"/>
  <c r="DQ86" i="8" s="1"/>
  <c r="DO27" i="8"/>
  <c r="DQ27" i="8" s="1"/>
  <c r="DO154" i="8"/>
  <c r="DQ154" i="8" s="1"/>
  <c r="DO145" i="8"/>
  <c r="DQ145" i="8" s="1"/>
  <c r="DO153" i="8"/>
  <c r="DQ153" i="8" s="1"/>
  <c r="DO155" i="8"/>
  <c r="DQ155" i="8" s="1"/>
  <c r="DO156" i="8"/>
  <c r="DQ156" i="8" s="1"/>
  <c r="DO181" i="8"/>
  <c r="DQ181" i="8" s="1"/>
  <c r="DO179" i="8"/>
  <c r="DQ179" i="8" s="1"/>
  <c r="DO90" i="8"/>
  <c r="DQ90" i="8" s="1"/>
  <c r="DO83" i="8"/>
  <c r="DQ83" i="8" s="1"/>
  <c r="DO67" i="8"/>
  <c r="DQ67" i="8" s="1"/>
  <c r="DO71" i="8"/>
  <c r="DQ71" i="8" s="1"/>
  <c r="DO63" i="8"/>
  <c r="DQ63" i="8" s="1"/>
  <c r="DO59" i="8"/>
  <c r="DQ59" i="8" s="1"/>
  <c r="DO31" i="8"/>
  <c r="DQ31" i="8" s="1"/>
  <c r="DO16" i="8"/>
  <c r="DQ16" i="8" s="1"/>
  <c r="DO184" i="8"/>
  <c r="DQ184" i="8" s="1"/>
  <c r="DO28" i="8"/>
  <c r="DQ28" i="8" s="1"/>
  <c r="DQ208" i="8" l="1"/>
</calcChain>
</file>

<file path=xl/comments1.xml><?xml version="1.0" encoding="utf-8"?>
<comments xmlns="http://schemas.openxmlformats.org/spreadsheetml/2006/main">
  <authors>
    <author>USDASCH22</author>
  </authors>
  <commentList>
    <comment ref="A19" authorId="0" shapeId="0">
      <text>
        <r>
          <rPr>
            <sz val="9"/>
            <color indexed="81"/>
            <rFont val="Tahoma"/>
            <family val="2"/>
          </rPr>
          <t xml:space="preserve">
</t>
        </r>
      </text>
    </comment>
    <comment ref="A20" authorId="0" shapeId="0">
      <text>
        <r>
          <rPr>
            <sz val="9"/>
            <color indexed="81"/>
            <rFont val="Tahoma"/>
            <family val="2"/>
          </rPr>
          <t xml:space="preserve">
</t>
        </r>
      </text>
    </comment>
    <comment ref="A21" authorId="0" shapeId="0">
      <text>
        <r>
          <rPr>
            <sz val="9"/>
            <color indexed="81"/>
            <rFont val="Tahoma"/>
            <family val="2"/>
          </rPr>
          <t xml:space="preserve">
</t>
        </r>
      </text>
    </comment>
  </commentList>
</comments>
</file>

<file path=xl/comments2.xml><?xml version="1.0" encoding="utf-8"?>
<comments xmlns="http://schemas.openxmlformats.org/spreadsheetml/2006/main">
  <authors>
    <author>USDASCH22</author>
    <author>USDASCH3</author>
  </authors>
  <commentList>
    <comment ref="DM5" authorId="0" shapeId="0">
      <text>
        <r>
          <rPr>
            <b/>
            <sz val="9"/>
            <color indexed="81"/>
            <rFont val="Tahoma"/>
            <family val="2"/>
          </rPr>
          <t xml:space="preserve">Select General Sparing Level:
1 = </t>
        </r>
        <r>
          <rPr>
            <b/>
            <sz val="9"/>
            <color indexed="81"/>
            <rFont val="Tahoma"/>
            <family val="2"/>
          </rPr>
          <t>Basic</t>
        </r>
        <r>
          <rPr>
            <b/>
            <sz val="9"/>
            <color indexed="81"/>
            <rFont val="Tahoma"/>
            <family val="2"/>
          </rPr>
          <t xml:space="preserve">
2 = Moderate
3 = Comprehensive
Notes:
NR = </t>
        </r>
        <r>
          <rPr>
            <sz val="9"/>
            <color indexed="81"/>
            <rFont val="Tahoma"/>
            <family val="2"/>
          </rPr>
          <t>Not considered a Recommend Spares.  You will need to adjust the quantity in the "Requested Quantity" column if this part is needed.</t>
        </r>
        <r>
          <rPr>
            <b/>
            <sz val="9"/>
            <color indexed="81"/>
            <rFont val="Tahoma"/>
            <family val="2"/>
          </rPr>
          <t xml:space="preserve">
PCS = </t>
        </r>
        <r>
          <rPr>
            <sz val="9"/>
            <color indexed="81"/>
            <rFont val="Tahoma"/>
            <family val="2"/>
          </rPr>
          <t>Plus Code Spare.  These items are only used on units with certain plus codes.  You will need to adjust the quantity in the "Requested Quantity" column if this part is needed.</t>
        </r>
      </text>
    </comment>
    <comment ref="DO5" authorId="1" shapeId="0">
      <text>
        <r>
          <rPr>
            <b/>
            <sz val="9"/>
            <color indexed="81"/>
            <rFont val="Tahoma"/>
            <family val="2"/>
          </rPr>
          <t>Scan down the "Requested Quantity" column, changing quantities as you see fit.
If you see items you need and it has a sparing level identified as NR or PCS, you will need to adjust the requested quantities for these.</t>
        </r>
        <r>
          <rPr>
            <sz val="9"/>
            <color indexed="81"/>
            <rFont val="Tahoma"/>
            <family val="2"/>
          </rPr>
          <t xml:space="preserve">
</t>
        </r>
      </text>
    </comment>
  </commentList>
</comments>
</file>

<file path=xl/comments3.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<sst xmlns="http://schemas.openxmlformats.org/spreadsheetml/2006/main" count="798" uniqueCount="433">
  <si>
    <t>Notes:</t>
  </si>
  <si>
    <t>System
Quantity</t>
  </si>
  <si>
    <t>Sparing
Level</t>
  </si>
  <si>
    <t>Recommended
Quantity</t>
  </si>
  <si>
    <t>Requested
Quantity</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</si>
  <si>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</si>
  <si>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</si>
  <si>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</si>
  <si>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</si>
  <si>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</si>
  <si>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</si>
  <si>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</si>
  <si>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</si>
  <si>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</si>
  <si>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</si>
  <si>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</si>
  <si>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</si>
  <si>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</si>
  <si>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</si>
  <si>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</si>
  <si>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</si>
  <si>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</si>
  <si>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</si>
  <si>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</si>
  <si>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Options
Every C must have a corresponding U - use neither if no option
C=Coated
U=Uncoated</t>
  </si>
  <si>
    <t>Sparing Category Description</t>
  </si>
  <si>
    <t>Sparing
Category
Number</t>
  </si>
  <si>
    <t>Default
Quantity</t>
  </si>
  <si>
    <t>per
System
Quantity</t>
  </si>
  <si>
    <t>Minimum
Quantity</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</si>
  <si>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</si>
  <si>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</si>
  <si>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</si>
  <si>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</si>
  <si>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</si>
  <si>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</si>
  <si>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</si>
  <si>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</si>
  <si>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</si>
  <si>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</si>
  <si>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</si>
  <si>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</si>
  <si>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</si>
  <si>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</si>
  <si>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</si>
  <si>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</si>
  <si>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</si>
  <si>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</si>
  <si>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Tips:</t>
  </si>
  <si>
    <t>Drive Services</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</si>
  <si>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</si>
  <si>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</si>
  <si>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</si>
  <si>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</si>
  <si>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</si>
  <si>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</si>
  <si>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Template:</t>
  </si>
  <si>
    <t>Basic Project Information</t>
  </si>
  <si>
    <t>1) Cells shaded in green are for your data entry.</t>
  </si>
  <si>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</si>
  <si>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</si>
  <si>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t>7) In Quote Information worksheet, the default text in "Proposal offered by {You}" refers to MSExcel: Tools ►Options►General►User name</t>
  </si>
  <si>
    <t>Extended
Price</t>
  </si>
  <si>
    <t>1) ABB Standard Terms and Conditions Apply</t>
  </si>
  <si>
    <t>Unit 
Price (Please refer to cBOL for current pricing)</t>
  </si>
  <si>
    <t>Control Board</t>
  </si>
  <si>
    <t>NR</t>
  </si>
  <si>
    <t>PCS</t>
  </si>
  <si>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</si>
  <si>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"Generate Proposal Worksheet" pushbutton.  User and quotation information which will show in the header and footer of the quotation worksheet.</t>
    </r>
  </si>
  <si>
    <t>MSExcel2007 Settings:</t>
  </si>
  <si>
    <t>Enable MSExcel Macros:   Note:  See the cell comments to view screen shots</t>
  </si>
  <si>
    <t>1)  ►Click on Office buttom►Click on Excel Options</t>
  </si>
  <si>
    <t>2)  ►Click on Trust Center►Click on Trust Center Settings►Click on Marco Settings►Select Disable all macros with notification ►Close and reopen this Excel file</t>
  </si>
  <si>
    <t>3)  When you reopen the Excel file, you will see prompt called "Security Warning"►Click on Options ►Select "Enable this contents" ►Click Ok</t>
  </si>
  <si>
    <t>4) Scan down the "Requested Quantity" column, changing quantities as you see fit.
    Example: Some of the items are not considered as recommended spares (NR) or plus code spares (PCS).  These are identified has NR and PCS under the Sparing Level coloum.  If this item is needed, you'll have to adjust quantities for these.</t>
  </si>
  <si>
    <r>
      <t xml:space="preserve">8) </t>
    </r>
    <r>
      <rPr>
        <b/>
        <i/>
        <sz val="10"/>
        <rFont val="Arial"/>
        <family val="2"/>
      </rPr>
      <t>Rnnnn</t>
    </r>
    <r>
      <rPr>
        <sz val="10"/>
        <rFont val="Arial"/>
        <family val="2"/>
      </rPr>
      <t xml:space="preserve"> worksheet is active.</t>
    </r>
  </si>
  <si>
    <t xml:space="preserve">10)  Pricing can be added to the worksheet.  Please refer to cBOL to look up current pricing,  </t>
  </si>
  <si>
    <t>11) Verify print layout using menu items File►Print Preview and File►Page Setup</t>
  </si>
  <si>
    <t>12) Save the workbook under your proposal folder using the menu item File.SaveAs…</t>
  </si>
  <si>
    <r>
      <t xml:space="preserve">13)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</si>
  <si>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r>
      <t xml:space="preserve">3) Each time it is run, the macro will make a new worksheet with the name </t>
    </r>
    <r>
      <rPr>
        <b/>
        <i/>
        <sz val="10"/>
        <rFont val="Arial"/>
        <family val="2"/>
      </rPr>
      <t>Rnnnn</t>
    </r>
    <r>
      <rPr>
        <sz val="10"/>
        <color indexed="8"/>
        <rFont val="Arial"/>
        <family val="2"/>
      </rPr>
      <t xml:space="preserve">, starting with </t>
    </r>
    <r>
      <rPr>
        <b/>
        <i/>
        <sz val="10"/>
        <rFont val="Arial"/>
        <family val="2"/>
      </rPr>
      <t>R0001</t>
    </r>
    <r>
      <rPr>
        <sz val="10"/>
        <color indexed="8"/>
        <rFont val="Arial"/>
        <family val="2"/>
      </rPr>
      <t>.</t>
    </r>
  </si>
  <si>
    <t>6) The Rnnnn worksheet will respond to changes in Sparing Level, Row 2, for items which you did not customize the "Requested Quantity".  For this reason, you may want to customize quantities only in the Rnnnn worksheet.</t>
  </si>
  <si>
    <r>
      <t xml:space="preserve">1)  If you do not have access to cBOL, please goto </t>
    </r>
    <r>
      <rPr>
        <sz val="10"/>
        <color indexed="12"/>
        <rFont val="Arial"/>
        <family val="2"/>
      </rPr>
      <t>abbnow.com</t>
    </r>
    <r>
      <rPr>
        <sz val="10"/>
        <rFont val="Arial"/>
        <family val="2"/>
      </rPr>
      <t xml:space="preserve"> to request an account.</t>
    </r>
  </si>
  <si>
    <r>
      <t>2)  This file is intended for new drive spares proposals.  For existing drives, it is best to provide the S/N and/or model number to Drive Services to insure the correct spare part offerings are provided to you.  Please contact Drive Services at 800-752-0692</t>
    </r>
    <r>
      <rPr>
        <sz val="10"/>
        <color indexed="12"/>
        <rFont val="Arial"/>
        <family val="2"/>
      </rPr>
      <t xml:space="preserve"> </t>
    </r>
    <r>
      <rPr>
        <sz val="10"/>
        <rFont val="Arial"/>
        <family val="2"/>
      </rPr>
      <t>or</t>
    </r>
    <r>
      <rPr>
        <sz val="10"/>
        <color indexed="12"/>
        <rFont val="Arial"/>
        <family val="2"/>
      </rPr>
      <t xml:space="preserve"> </t>
    </r>
    <r>
      <rPr>
        <sz val="10"/>
        <color indexed="12"/>
        <rFont val="Arial"/>
        <family val="2"/>
      </rPr>
      <t>sales.drives.services@us.abb.com</t>
    </r>
    <r>
      <rPr>
        <sz val="10"/>
        <color indexed="12"/>
        <rFont val="Arial"/>
        <family val="2"/>
      </rPr>
      <t xml:space="preserve"> </t>
    </r>
    <r>
      <rPr>
        <sz val="10"/>
        <rFont val="Arial"/>
        <family val="2"/>
      </rPr>
      <t xml:space="preserve">
</t>
    </r>
  </si>
  <si>
    <t>3)  To view a picture of the item, move the curser over the P/N.   Note:  Actual item may vary from picture</t>
  </si>
  <si>
    <r>
      <t xml:space="preserve">The Proposal Matrix file for each drive type contains a macro and configuration for easily creating a customer proposal for new drive spares.  If you need more complete information, including spares for older revisions of drives, contact our Drives Proposal Team at </t>
    </r>
    <r>
      <rPr>
        <sz val="10"/>
        <color indexed="12"/>
        <rFont val="Arial"/>
        <family val="2"/>
      </rPr>
      <t>sales.drives.services@us.abb.com</t>
    </r>
    <r>
      <rPr>
        <sz val="10"/>
        <rFont val="Arial"/>
        <family val="2"/>
      </rPr>
      <t xml:space="preserve"> or call 1-800-752-0696 chose option for Drives, then option for spare parts and repairs.</t>
    </r>
  </si>
  <si>
    <t>Dave Schneider</t>
  </si>
  <si>
    <t>208/240V</t>
  </si>
  <si>
    <t>380/480 V</t>
  </si>
  <si>
    <t>575/600V</t>
  </si>
  <si>
    <t>3AUA0000034480</t>
  </si>
  <si>
    <t>Contactor-Bypass</t>
  </si>
  <si>
    <t>3AUA0000014844</t>
  </si>
  <si>
    <t>3AUA0000014846</t>
  </si>
  <si>
    <t>3AUA0000014847</t>
  </si>
  <si>
    <t>Contactor,3P,600V,42A/60A - A40-30-10-84</t>
  </si>
  <si>
    <t>3AUA0000014850</t>
  </si>
  <si>
    <t>Contactor-Drive</t>
  </si>
  <si>
    <t>3AUA0000014843</t>
  </si>
  <si>
    <t>3AUA0000014848</t>
  </si>
  <si>
    <t>3AUA0000014857</t>
  </si>
  <si>
    <t>3AUA0000014826</t>
  </si>
  <si>
    <t>Assembly, Contactor, RCSA-011</t>
  </si>
  <si>
    <t>3AUA0000014829</t>
  </si>
  <si>
    <t>Assembly, Contactor, RCSA-021</t>
  </si>
  <si>
    <t>3AUA0000014830</t>
  </si>
  <si>
    <t>Assembly, Contactor,RCSA-031</t>
  </si>
  <si>
    <t>3AUA0000014831</t>
  </si>
  <si>
    <t>Assembly, Contactor, RCSA-041</t>
  </si>
  <si>
    <t>3AUA0000049775</t>
  </si>
  <si>
    <t>3AUA0000049776</t>
  </si>
  <si>
    <t>3AUA0000049777</t>
  </si>
  <si>
    <t>3AUA0000014832</t>
  </si>
  <si>
    <t>Assembly, 25A CT</t>
  </si>
  <si>
    <t>3AUA0000014833</t>
  </si>
  <si>
    <t>Assembly, 75A CT</t>
  </si>
  <si>
    <t>Fuse</t>
  </si>
  <si>
    <t>3AUA0000015604</t>
  </si>
  <si>
    <t>FUSE, 15A, 600V, CLASS CC, REJ  KTK-R-15</t>
  </si>
  <si>
    <t>3AUA0000015605</t>
  </si>
  <si>
    <t>FUSE, 30A, 600V, CLASS CC, REJ  KTK-R-30</t>
  </si>
  <si>
    <t>3AUA0000015606</t>
  </si>
  <si>
    <t>3AUA0000015607</t>
  </si>
  <si>
    <t>FUSE, 100A, 600V, CLASS T, REJ JJS-100</t>
  </si>
  <si>
    <t>Handle</t>
  </si>
  <si>
    <t>Shaft</t>
  </si>
  <si>
    <t>Terminal Blk</t>
  </si>
  <si>
    <t>3AUA0000025549</t>
  </si>
  <si>
    <t>Terminal Block, 3P, 600V, 85A</t>
  </si>
  <si>
    <t>3AUA266001B144</t>
  </si>
  <si>
    <t>TERMINAL BLOCK,3P,175A</t>
  </si>
  <si>
    <t>Cable</t>
  </si>
  <si>
    <t>Contactor Panel-Complete Assemblies</t>
  </si>
  <si>
    <t>3AXD50000017473</t>
  </si>
  <si>
    <t>CONTACTOR AX25-30-10-84</t>
  </si>
  <si>
    <t>3AXD50000017475</t>
  </si>
  <si>
    <t>CONTACTOR AX40-30-10-84</t>
  </si>
  <si>
    <t>3AXD50000017477</t>
  </si>
  <si>
    <t>CONTACTOR,AX80-30-00-84</t>
  </si>
  <si>
    <t>3AXD50000017471</t>
  </si>
  <si>
    <t>CONTACTOR AX09-30-10-84</t>
  </si>
  <si>
    <t>3AXD50000017472</t>
  </si>
  <si>
    <t>CONTACTOR AX12-30-10-84</t>
  </si>
  <si>
    <t>3AXD50000017474</t>
  </si>
  <si>
    <t>CONTACTOR AX32-30-10-84</t>
  </si>
  <si>
    <t>3AXD50000050428</t>
  </si>
  <si>
    <t>CONTACTOR AX50-30-00-84</t>
  </si>
  <si>
    <t>3AXD50000046111</t>
  </si>
  <si>
    <t>ASSEMBLY KIT,HCSA-2-1,KTK-30A</t>
  </si>
  <si>
    <t>3AXD50000046722</t>
  </si>
  <si>
    <t>ASSEMBLY KIT,HCSA-3-1,31-60A Block</t>
  </si>
  <si>
    <t>3AXD50000218653</t>
  </si>
  <si>
    <t>ASSEMBLY KIT,HCSA-4-1</t>
  </si>
  <si>
    <t>3AXD50000102426</t>
  </si>
  <si>
    <t>ASSEMBLY KIT,HCSA-2-2,KTK-30A</t>
  </si>
  <si>
    <t>3AXD50000049831</t>
  </si>
  <si>
    <t>3AXD50000049832</t>
  </si>
  <si>
    <t>3AUA0000147985</t>
  </si>
  <si>
    <t>BG56720003-15</t>
  </si>
  <si>
    <t>FUSE,80A,600V,Class T, JJS-80</t>
  </si>
  <si>
    <t>BG56720003-16</t>
  </si>
  <si>
    <t>FUSE,90A,600V,JJS-90</t>
  </si>
  <si>
    <t>3AUA0000147986</t>
  </si>
  <si>
    <t>HANDLE,OHB65J10</t>
  </si>
  <si>
    <t>Service Switch</t>
  </si>
  <si>
    <t>RCTR Assemblies</t>
  </si>
  <si>
    <t>3AUA0000014825</t>
  </si>
  <si>
    <t>Assembly, RCTR 1</t>
  </si>
  <si>
    <t>3AUA0000015013</t>
  </si>
  <si>
    <t>ASSEMBLY, RCTR 2</t>
  </si>
  <si>
    <t>Common Parts between both Designs</t>
  </si>
  <si>
    <t>Parts that can only be used in new Design</t>
  </si>
  <si>
    <t>Common</t>
  </si>
  <si>
    <t>New</t>
  </si>
  <si>
    <t>These will need to be verified by Tech Support</t>
  </si>
  <si>
    <t>Design Rev</t>
  </si>
  <si>
    <t>CT Assemblies</t>
  </si>
  <si>
    <t>Only used on units with F267 plus code</t>
  </si>
  <si>
    <t>DISCONNECT SWITCH, 40A,600V, 3P (+F267)</t>
  </si>
  <si>
    <t>DISCONNECT SWITCH, 80A,600V, 3P (+F267)</t>
  </si>
  <si>
    <t>DISCONNECT SWITCH, 100A,600V, 3P (+F267)</t>
  </si>
  <si>
    <t>3AUA0000018081</t>
  </si>
  <si>
    <t>Handle, OHB65J6B 6mm Shaft w/Reset</t>
  </si>
  <si>
    <t>B1</t>
  </si>
  <si>
    <t>B2</t>
  </si>
  <si>
    <t>B3</t>
  </si>
  <si>
    <t>B4</t>
  </si>
  <si>
    <t>3AUA0000015967</t>
  </si>
  <si>
    <t>CABLE, RS-485, B1-B2-B3</t>
  </si>
  <si>
    <t>3AUA0000015070</t>
  </si>
  <si>
    <t>Cable, CAT5, patch, 90 straight, 1085mm</t>
  </si>
  <si>
    <t>3AUA0000004153</t>
  </si>
  <si>
    <t>Cable, Cat 5 patch, Straight, 10ft</t>
  </si>
  <si>
    <t>3AUA476001B24</t>
  </si>
  <si>
    <t>TRANSFORMER,CURRENT 200:5</t>
  </si>
  <si>
    <t>3AUA0000004443</t>
  </si>
  <si>
    <t>TRANSFORMER, CURRENT 300:5</t>
  </si>
  <si>
    <t>3AUA476001B25</t>
  </si>
  <si>
    <t>TRANSFORMER,CURRENT 500:5</t>
  </si>
  <si>
    <t>3AUA0000007043</t>
  </si>
  <si>
    <t>Terminal Block, A110 Contactor</t>
  </si>
  <si>
    <t>3AUA0000019979</t>
  </si>
  <si>
    <t>Assembly, RRAF</t>
  </si>
  <si>
    <t>RRAF Assemblies</t>
  </si>
  <si>
    <t>RRES Assemblies</t>
  </si>
  <si>
    <t>3AUA0000015046</t>
  </si>
  <si>
    <t>ASSEMBLY, RRES-01, 200:5,300:5 CT BURDEN</t>
  </si>
  <si>
    <t>3AUA0000015047</t>
  </si>
  <si>
    <t>ASSEMBLY, RRES-02, 500:5A CT BURDEN</t>
  </si>
  <si>
    <t>Transformer</t>
  </si>
  <si>
    <t>3AUA0000019997</t>
  </si>
  <si>
    <t>Transformer, 500VA, 380-500V/115V</t>
  </si>
  <si>
    <t>3AUA567999Z27</t>
  </si>
  <si>
    <t>Transformer Fuse,T DELAY,250V,5-6/10A</t>
  </si>
  <si>
    <t>3AUA0000019449</t>
  </si>
  <si>
    <t>3AUA0000019451</t>
  </si>
  <si>
    <t>3AUA0000019452</t>
  </si>
  <si>
    <t>3AUA0000019453</t>
  </si>
  <si>
    <t>3AUA0000019454</t>
  </si>
  <si>
    <t>3AUA0000019450</t>
  </si>
  <si>
    <t>3AUA0000004888</t>
  </si>
  <si>
    <t>CONTACTOR, 460A, 600V, 3P, 100-250VAC/DC</t>
  </si>
  <si>
    <t>3AUA0000004886</t>
  </si>
  <si>
    <t>CONTACTOR, 400A, 600V, 3P, 100-250VAC/DC</t>
  </si>
  <si>
    <t>Cable Lugs</t>
  </si>
  <si>
    <t>3AUA0000019795</t>
  </si>
  <si>
    <t>Cable Lug(2)4-500MCM-Kt3Pc-ATK300/2</t>
  </si>
  <si>
    <t>3AUA0000113702</t>
  </si>
  <si>
    <t>Cable Lug,T5(2)3/0-500Kcmil,630A,kit3pcs</t>
  </si>
  <si>
    <t>K6TH</t>
  </si>
  <si>
    <t>LUG KIT FOR S6, T6  500-250MCM 3L</t>
  </si>
  <si>
    <t>3AUA0000009766</t>
  </si>
  <si>
    <t>MECHANISM, CIRCUIT BREAKER T4</t>
  </si>
  <si>
    <t>3AUA0000109000</t>
  </si>
  <si>
    <t>MECHANISM, CIRCUIT BREAKER T6</t>
  </si>
  <si>
    <t>Rotary Mechanism</t>
  </si>
  <si>
    <t>OHB95J10</t>
  </si>
  <si>
    <t>Pistol Handle 10mmx95mm</t>
  </si>
  <si>
    <t>OHB175J10</t>
  </si>
  <si>
    <t>Piston Handle 175MM for 10MM shaft</t>
  </si>
  <si>
    <t>OXP10X225</t>
  </si>
  <si>
    <t>Shaft, 8.9inlong, for T4 circuit breaker</t>
  </si>
  <si>
    <t>3AUA567002A23</t>
  </si>
  <si>
    <t>FUSE,200A,690V,170M1370</t>
  </si>
  <si>
    <t>3AUA0000004429</t>
  </si>
  <si>
    <t>FUSE, 315A, 690V, 170M1372</t>
  </si>
  <si>
    <t>FUSE400A 600V Class T</t>
  </si>
  <si>
    <t>3AUA0000005225</t>
  </si>
  <si>
    <t>FUSE,600A,600V,Class T</t>
  </si>
  <si>
    <t>3AUA0000016618</t>
  </si>
  <si>
    <t>DISCONNECT SWITCH, 125A,600V,60HP@480V</t>
  </si>
  <si>
    <t>3AUA0000014378</t>
  </si>
  <si>
    <t>SWITCH, MOLDED CASE 225A 3P T3S-D</t>
  </si>
  <si>
    <t>3AUA0000019631</t>
  </si>
  <si>
    <t>Switch, Molded Case 400A,3P, T5H-D</t>
  </si>
  <si>
    <t>3AUA0000109909</t>
  </si>
  <si>
    <t>SWITCH, MOLDED CASE 800A 3P T6H-D</t>
  </si>
  <si>
    <t>3AXD50000050113</t>
  </si>
  <si>
    <t>CONTACTOR, AX150-30-11-84</t>
  </si>
  <si>
    <t>3AXD50000050114</t>
  </si>
  <si>
    <t>CONTACTOR, AX185-30-11-84</t>
  </si>
  <si>
    <t>3AXD50000050115</t>
  </si>
  <si>
    <t>CONTACTOR, AX205-30-11-84</t>
  </si>
  <si>
    <t>3AXD50000050116</t>
  </si>
  <si>
    <t>CONTACTOR, AF265-30-00-97</t>
  </si>
  <si>
    <t>3AXD50000050111</t>
  </si>
  <si>
    <t>CONTACTOR,AX95-30-11-84</t>
  </si>
  <si>
    <t>3AXD50000046151</t>
  </si>
  <si>
    <t>ASSEMBLY KIT,HCSA-1-1,KTK-15A</t>
  </si>
  <si>
    <t>3AXD50000050511</t>
  </si>
  <si>
    <t>FUSE,JJS-110,600V</t>
  </si>
  <si>
    <t>3AUA0000147989</t>
  </si>
  <si>
    <t>FUSE,150A,600VAC(T),VFAST ACTING</t>
  </si>
  <si>
    <t>3AUA0000147990</t>
  </si>
  <si>
    <t>FUSE,JJS-200,200A,600VAC(T),VFAST ACTING</t>
  </si>
  <si>
    <t>3AXD50000050513</t>
  </si>
  <si>
    <t>FUSE,JJS-250,600V</t>
  </si>
  <si>
    <t>3AXD50000050514</t>
  </si>
  <si>
    <t>FUSE,JJS-300,600V</t>
  </si>
  <si>
    <t>3AUA0000145948</t>
  </si>
  <si>
    <t>FUSE,350A,600VAC(T),VFAST,BLH</t>
  </si>
  <si>
    <t>3AUA0000142381</t>
  </si>
  <si>
    <t>FUSE,225A,600VAC(T)92X25,VFAST,BLH</t>
  </si>
  <si>
    <t>3AXD50000050512</t>
  </si>
  <si>
    <t>FUSE,JJS-175, 600V</t>
  </si>
  <si>
    <t>OXP10X77</t>
  </si>
  <si>
    <t>CB SHAFT, 77MM</t>
  </si>
  <si>
    <t>DISCONNECT SWITCH OT30F3, 30A, 600V, 3P</t>
  </si>
  <si>
    <t>DISCONNECT SWITCH OT60F3, 60A, 600V, 3P</t>
  </si>
  <si>
    <t>DISCONNECT SWITCH, 100A,600V, 3P</t>
  </si>
  <si>
    <t>3AXD50000140640</t>
  </si>
  <si>
    <t>ASSEMBLY KIT,XT3D 225A FIXED 3P</t>
  </si>
  <si>
    <t>3AUA0000019627</t>
  </si>
  <si>
    <t>Disconnect Switch, 200A, 600V, 3P</t>
  </si>
  <si>
    <t>Parts that can only be used in classic Design</t>
  </si>
  <si>
    <t>Classic</t>
  </si>
  <si>
    <t>ACH550-BDR-04A6-2</t>
  </si>
  <si>
    <t>ACH550-BDR-06A6-2</t>
  </si>
  <si>
    <t>ACH550-BDR-07A5-2</t>
  </si>
  <si>
    <t>ACH550-BDR-012A-2</t>
  </si>
  <si>
    <t>ACH550-BDR-017A-2</t>
  </si>
  <si>
    <t>ACH550-BDR-024A-2</t>
  </si>
  <si>
    <t>ACH550-BDR-031A-2</t>
  </si>
  <si>
    <t>ACH550-BDR-046A-2</t>
  </si>
  <si>
    <t>ACH550-BDR-059A-2</t>
  </si>
  <si>
    <t>ACH550-BDR-075A-2</t>
  </si>
  <si>
    <t>ACH550-BDR-088A-2</t>
  </si>
  <si>
    <t>ACH550-BDR-114A-2</t>
  </si>
  <si>
    <t>ACH550-BDR-143A-2</t>
  </si>
  <si>
    <t>ACH550-BDR-178A-2</t>
  </si>
  <si>
    <t>ACH550-BDR-221A-2</t>
  </si>
  <si>
    <t>ACH550-BDR-248A-2</t>
  </si>
  <si>
    <t>ACH550-BDR-03A3-4</t>
  </si>
  <si>
    <t>ACH550-BDR-04A1-4</t>
  </si>
  <si>
    <t>ACH550-BDR-06A9-4</t>
  </si>
  <si>
    <t>ACH550-BDR-08A8-4</t>
  </si>
  <si>
    <t>ACH550-BDR-012A-4</t>
  </si>
  <si>
    <t>ACH550-BDR-015A-4</t>
  </si>
  <si>
    <t>ACH550-BDR-023A-4</t>
  </si>
  <si>
    <t>ACH550-BDR-031A-4</t>
  </si>
  <si>
    <t>ACH550-BDR-038A-4</t>
  </si>
  <si>
    <t>ACH550-BDR-045A-4</t>
  </si>
  <si>
    <t>ACH550-BDR-059A-4</t>
  </si>
  <si>
    <t>ACH550-BDR-072A-4</t>
  </si>
  <si>
    <t>ACH550-BDR-078A-4</t>
  </si>
  <si>
    <t>ACH550-BDR-097A-4</t>
  </si>
  <si>
    <t>ACH550-BDR-125A-4</t>
  </si>
  <si>
    <t>ACH550-BDR-157A-4</t>
  </si>
  <si>
    <t>ACH550-BDR-180A-4</t>
  </si>
  <si>
    <t>ACH550-BDR-246A-4</t>
  </si>
  <si>
    <t>ACH550-BDR-316A-4</t>
  </si>
  <si>
    <t>ACH550-BDR-368A-4</t>
  </si>
  <si>
    <t>ACH550-BDR-414A-4</t>
  </si>
  <si>
    <t>ACH550-BDR-486A-4</t>
  </si>
  <si>
    <t>ACH550-BDR-02A7-6</t>
  </si>
  <si>
    <t>ACH550-BDR-03A9-6</t>
  </si>
  <si>
    <t>ACH550-BDR-06A1-6</t>
  </si>
  <si>
    <t>ACH550-BDR-09A0-6</t>
  </si>
  <si>
    <t>ACH550-BDR-011A-6</t>
  </si>
  <si>
    <t>ACH550-BDR-017A-6</t>
  </si>
  <si>
    <t>ACH550-BDR-022A-6</t>
  </si>
  <si>
    <t>ACH550-BDR-027A-6</t>
  </si>
  <si>
    <t>ACH550-BDR-032A-6</t>
  </si>
  <si>
    <t>ACH550-BDR-041A-6</t>
  </si>
  <si>
    <t>ACH550-BDR-052A-6</t>
  </si>
  <si>
    <t>ACH550-BDR-062A-6</t>
  </si>
  <si>
    <t>ACH550-BDR-077A-6</t>
  </si>
  <si>
    <t>ACH550-BDR-099A-6</t>
  </si>
  <si>
    <t>ACH550-BDR-125A-6</t>
  </si>
  <si>
    <t>ACH550-BDR-144A-6</t>
  </si>
  <si>
    <t>Disconnect Switches</t>
  </si>
  <si>
    <t>DISCONNECT SWITCH, 40A,600V, 3P</t>
  </si>
  <si>
    <t>DISCONNECT SWITCH, 80A,600V, 3P</t>
  </si>
  <si>
    <t>3AUA0000020035</t>
  </si>
  <si>
    <t>Cable Lug, #4-300kcmil-OT200, 3pcs</t>
  </si>
  <si>
    <t>OHB65J6</t>
  </si>
  <si>
    <t>HANDLE,OHB65J6</t>
  </si>
  <si>
    <t>3AXD50000139828</t>
  </si>
  <si>
    <t>ASSEMBLY KIT,XT2D 125A FIXED 3P 100KA</t>
  </si>
  <si>
    <t>3AXD50000283866</t>
  </si>
  <si>
    <t>DISCONNECT,600V,125A,42kA,XT2V-D</t>
  </si>
  <si>
    <t>3AUA0000145952</t>
  </si>
  <si>
    <t>PISTOL HANDLE, 95mm, OHB95J10</t>
  </si>
  <si>
    <t>3AUA0000049892</t>
  </si>
  <si>
    <t>SHAFT, STEEL,6MM X 6MM X 193MM</t>
  </si>
  <si>
    <t>3AXD50000110810</t>
  </si>
  <si>
    <t>SHAFT, STEEL,10MM X 10MM x103MM</t>
  </si>
  <si>
    <t>3AUA0000049889</t>
  </si>
  <si>
    <t>SHAFT, STEEL, 6MM X 6MM X 205MM</t>
  </si>
  <si>
    <t>3AXD50000049834</t>
  </si>
  <si>
    <t>SHAFT, STEEL, 10MM X 10MM X 50MM</t>
  </si>
  <si>
    <t>3AXD50000144907</t>
  </si>
  <si>
    <t>SHAFT, STEEL, 6MM X 6MM x 188mm</t>
  </si>
  <si>
    <t>3AUA264001A6</t>
  </si>
  <si>
    <t>LUG, TERMINAL 1POLE SM.</t>
  </si>
  <si>
    <t>3AUA264001A3</t>
  </si>
  <si>
    <t>LUG, TERMINAL 1POLE LG.</t>
  </si>
  <si>
    <t>ATK185</t>
  </si>
  <si>
    <t>LUGS,A/F145-185,1W,4-300MCM/ATK185</t>
  </si>
  <si>
    <t>ATK300</t>
  </si>
  <si>
    <t>LUGS,A/F210-300,1W,4-400MCM/ATK300</t>
  </si>
  <si>
    <t>3AUA0000005798</t>
  </si>
  <si>
    <t>LUG, CUSTOMER CONNECT</t>
  </si>
  <si>
    <t>ACH550-BDR Units built between 5/1/2018 and 8/1/2018 or s/n 21817xxxxx and 21831xxxxx</t>
  </si>
  <si>
    <t>Enclosure Fans</t>
  </si>
  <si>
    <t>3AUA0000139152</t>
  </si>
  <si>
    <t>ACH550 -BxR B1/2  Stirring Fan kit</t>
  </si>
  <si>
    <t>3AUA0000139153</t>
  </si>
  <si>
    <t>ACH550-BxR  B3/4 Stirring Fan Kit</t>
  </si>
  <si>
    <t>Option +B055, Nema 12 Enclosure</t>
  </si>
  <si>
    <t>Options</t>
  </si>
  <si>
    <t>3AUA0000003983</t>
  </si>
  <si>
    <t>GASKET, ACX550 panel holder</t>
  </si>
  <si>
    <t>3AUA0000014905</t>
  </si>
  <si>
    <t>ASSEMBLY, BEZEL TYPE 12</t>
  </si>
  <si>
    <t>Option +B058, Nema 3R Enclosure</t>
  </si>
  <si>
    <t>The yellow sections below are parts associated with certain plus code options.  Only select these parts if the plus codes are listed in the units type code. Please fill in the needed quantity in the "Requested Quantity" column.</t>
  </si>
  <si>
    <t>3AUA0000139154</t>
  </si>
  <si>
    <t>ACH550-BxR +B058 Stirring Fan Kit</t>
  </si>
  <si>
    <t>3AUA0000047523</t>
  </si>
  <si>
    <t>Heater, 50W 120V</t>
  </si>
  <si>
    <t>3AUA0000048829</t>
  </si>
  <si>
    <t>Assembly, RHTR</t>
  </si>
  <si>
    <t>ACH550-BDR Units built prior to 5/1/2018 or &lt; s/n 21817xxxxx
(Classic Design)</t>
  </si>
  <si>
    <t>ACH550-BDR Units built after 8/1/2018 or &gt; s/n 21831xxxxx
(New Design)</t>
  </si>
  <si>
    <t>Contactor, 3P, 600V, 11A/25A, A12-30-10-84</t>
  </si>
  <si>
    <t>Contactor, 3P, 600V, 28A/40A, A26-30-10-84</t>
  </si>
  <si>
    <t>Contactor, 3P, 600V, 80A/105A, A75-30-00-84</t>
  </si>
  <si>
    <t>Contactor, 95A/125A, 600V, 3P, 115VAC, A95-30-00-84</t>
  </si>
  <si>
    <t>Contactor, 110A/140A, 600V, 3P, 115VAC, A110-30-00-84</t>
  </si>
  <si>
    <t>Contactor, 130A/230A, 600V, 3P, 115VAC, A145-30-00-84</t>
  </si>
  <si>
    <t>Contactor, 156A/250A, 600V, 3P, 115VAC, A185-30-00-84</t>
  </si>
  <si>
    <t>Contactor, 192A/300A, 600V, 3P, 115VAC, A210-30-00-84</t>
  </si>
  <si>
    <t>Contactor, 248A/350A, 600V, 3P, 115VAC, A260-30-00-84</t>
  </si>
  <si>
    <t>CONTACTOR, 460A, 600V, 3P, 100-250VAC/DC, AF460-30-11-70</t>
  </si>
  <si>
    <t>Contactor, 3P, 600V, 9A/21A, A9-30-10-84</t>
  </si>
  <si>
    <t>Contactor, 3P, 600V, 34A/50A, A30-30-10-84</t>
  </si>
  <si>
    <t>Contactor, 3P, 600V, 45A/80A, A50-30-00-84</t>
  </si>
  <si>
    <t>CONTACTOR, 400A, 600V, 3P, 100-250VAC/DC, AF400-30-11-70</t>
  </si>
  <si>
    <t>FUSE, 60A, 600V, CLASS T, REJECTION, JJS-60</t>
  </si>
  <si>
    <t>FUSE400A 600V Class , JJS-400</t>
  </si>
  <si>
    <t>FUSE,600A,600V,Class T, JJS-600</t>
  </si>
  <si>
    <t>FUSE,40A,600VAC(T),VFAST ACTING, JJS-40</t>
  </si>
  <si>
    <t>FUSE,50A,600VAC(T),VFAST ACTING, JJS-50</t>
  </si>
  <si>
    <t>ACH550-BDR Recommended  Spares</t>
  </si>
  <si>
    <t xml:space="preserve"> DRVSRV-PNPP15U-EN Rev K</t>
  </si>
  <si>
    <t>ACX550-SP-Encl+SP630/1 Control-Bypass (RBCU)</t>
  </si>
  <si>
    <r>
      <t xml:space="preserve">2) </t>
    </r>
    <r>
      <rPr>
        <b/>
        <sz val="10"/>
        <rFont val="Arial"/>
        <family val="2"/>
      </rPr>
      <t>ACH550-BDR</t>
    </r>
    <r>
      <rPr>
        <b/>
        <i/>
        <sz val="10"/>
        <rFont val="Arial"/>
        <family val="2"/>
      </rPr>
      <t xml:space="preserve"> </t>
    </r>
    <r>
      <rPr>
        <b/>
        <sz val="10"/>
        <rFont val="Arial"/>
        <family val="2"/>
      </rPr>
      <t>Spares</t>
    </r>
    <r>
      <rPr>
        <sz val="10"/>
        <rFont val="Arial"/>
        <family val="2"/>
      </rPr>
      <t>: The new drive spares matrix and drive quantity input</t>
    </r>
  </si>
  <si>
    <r>
      <t xml:space="preserve">1) Select the </t>
    </r>
    <r>
      <rPr>
        <b/>
        <sz val="10"/>
        <rFont val="Arial"/>
        <family val="2"/>
      </rPr>
      <t>ACH550-BDR</t>
    </r>
    <r>
      <rPr>
        <b/>
        <sz val="10"/>
        <color indexed="62"/>
        <rFont val="Arial"/>
        <family val="2"/>
      </rPr>
      <t xml:space="preserve"> </t>
    </r>
    <r>
      <rPr>
        <sz val="10"/>
        <rFont val="Arial"/>
        <family val="2"/>
      </rPr>
      <t>Spares worksheet.</t>
    </r>
  </si>
  <si>
    <r>
      <t xml:space="preserve">2) The macro retains your original </t>
    </r>
    <r>
      <rPr>
        <b/>
        <sz val="10"/>
        <rFont val="Arial"/>
        <family val="2"/>
      </rPr>
      <t>ACH550-BDR</t>
    </r>
    <r>
      <rPr>
        <sz val="10"/>
        <rFont val="Arial"/>
        <family val="2"/>
      </rPr>
      <t xml:space="preserve"> Spares</t>
    </r>
    <r>
      <rPr>
        <sz val="10"/>
        <color indexed="8"/>
        <rFont val="Arial"/>
        <family val="2"/>
      </rPr>
      <t xml:space="preserve"> worksheet so you can make multiple proposal revisions.</t>
    </r>
  </si>
  <si>
    <r>
      <t xml:space="preserve">4) An item in </t>
    </r>
    <r>
      <rPr>
        <b/>
        <sz val="10"/>
        <rFont val="Arial"/>
        <family val="2"/>
      </rPr>
      <t>ACH550-BDR</t>
    </r>
    <r>
      <rPr>
        <b/>
        <sz val="10"/>
        <color indexed="62"/>
        <rFont val="Arial"/>
        <family val="2"/>
      </rPr>
      <t xml:space="preserve"> </t>
    </r>
    <r>
      <rPr>
        <sz val="10"/>
        <rFont val="Arial"/>
        <family val="2"/>
      </rPr>
      <t>Spares</t>
    </r>
    <r>
      <rPr>
        <b/>
        <sz val="10"/>
        <color indexed="62"/>
        <rFont val="Arial"/>
        <family val="2"/>
      </rPr>
      <t xml:space="preserve"> </t>
    </r>
    <r>
      <rPr>
        <sz val="10"/>
        <rFont val="Arial"/>
        <family val="2"/>
      </rPr>
      <t>worksheet</t>
    </r>
    <r>
      <rPr>
        <sz val="10"/>
        <color indexed="8"/>
        <rFont val="Arial"/>
        <family val="2"/>
      </rPr>
      <t xml:space="preserve"> will not appear in the Rnnnn worksheet if "Requested Quantity" = 0.</t>
    </r>
  </si>
  <si>
    <r>
      <t xml:space="preserve">5) The Rnnnn worksheet will not respond to changes in drive quantities - change quantities in </t>
    </r>
    <r>
      <rPr>
        <b/>
        <sz val="10"/>
        <rFont val="Arial"/>
        <family val="2"/>
      </rPr>
      <t>ACH550-BDR</t>
    </r>
    <r>
      <rPr>
        <b/>
        <sz val="10"/>
        <color indexed="62"/>
        <rFont val="Arial"/>
        <family val="2"/>
      </rPr>
      <t xml:space="preserve"> </t>
    </r>
    <r>
      <rPr>
        <sz val="10"/>
        <rFont val="Arial"/>
        <family val="2"/>
      </rPr>
      <t>Spares</t>
    </r>
    <r>
      <rPr>
        <sz val="10"/>
        <color indexed="8"/>
        <rFont val="Arial"/>
        <family val="2"/>
      </rPr>
      <t xml:space="preserve"> worksheet and rerun macro.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</si>
</sst>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31" x14ac:knownFonts="1">
    <font>
      <sz val="10"/>
      <name val="Arial"/>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b/>
      <i/>
      <sz val="10"/>
      <name val="Arial"/>
      <family val="2"/>
    </font>
    <font>
      <sz val="10"/>
      <color indexed="12"/>
      <name val="Arial"/>
      <family val="2"/>
    </font>
    <font>
      <b/>
      <sz val="9"/>
      <name val="Arial"/>
      <family val="2"/>
    </font>
    <font>
      <sz val="8"/>
      <name val="Helv"/>
    </font>
    <font>
      <sz val="9"/>
      <color indexed="81"/>
      <name val="Tahoma"/>
      <family val="2"/>
    </font>
    <font>
      <b/>
      <sz val="9"/>
      <color indexed="81"/>
      <name val="Tahoma"/>
      <family val="2"/>
    </font>
    <font>
      <b/>
      <sz val="10"/>
      <color indexed="62"/>
      <name val="Arial"/>
      <family val="2"/>
    </font>
    <font>
      <sz val="10"/>
      <color theme="1"/>
      <name val="Arial"/>
      <family val="2"/>
    </font>
    <font>
      <b/>
      <sz val="8"/>
      <name val="Helv"/>
    </font>
    <font>
      <b/>
      <sz val="14"/>
      <color indexed="8"/>
      <name val="Arial"/>
      <family val="2"/>
    </font>
    <font>
      <sz val="14"/>
      <name val="Arial"/>
      <family val="2"/>
    </font>
    <font>
      <b/>
      <sz val="11"/>
      <name val="Arial"/>
      <family val="2"/>
    </font>
    <font>
      <b/>
      <sz val="11"/>
      <color indexed="8"/>
      <name val="Arial"/>
      <family val="2"/>
    </font>
    <font>
      <b/>
      <sz val="12"/>
      <color indexed="8"/>
      <name val="Arial"/>
      <family val="2"/>
    </font>
    <font>
      <sz val="9"/>
      <name val="Arial monospaced for SAP"/>
      <family val="3"/>
    </font>
  </fonts>
  <fills count="1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0" fontId="23" fillId="0" borderId="0"/>
    <xf numFmtId="0" fontId="23" fillId="0" borderId="0"/>
    <xf numFmtId="0" fontId="3" fillId="0" borderId="0"/>
    <xf numFmtId="0" fontId="1" fillId="0" borderId="0"/>
    <xf numFmtId="0" fontId="1" fillId="0" borderId="0"/>
  </cellStyleXfs>
  <cellXfs count="220">
    <xf numFmtId="0" fontId="0" fillId="0" borderId="0" xfId="0"/>
    <xf numFmtId="0" fontId="1" fillId="0" borderId="0" xfId="5" applyProtection="1"/>
    <xf numFmtId="0" fontId="1" fillId="0" borderId="0" xfId="5" applyAlignment="1" applyProtection="1">
      <alignment horizontal="center"/>
    </xf>
    <xf numFmtId="0" fontId="1" fillId="0" borderId="0" xfId="5" quotePrefix="1" applyAlignment="1" applyProtection="1">
      <alignment horizontal="left"/>
    </xf>
    <xf numFmtId="0" fontId="1" fillId="2" borderId="0" xfId="5" applyFill="1" applyAlignment="1" applyProtection="1">
      <alignment horizontal="center"/>
    </xf>
    <xf numFmtId="0" fontId="1" fillId="2" borderId="0" xfId="5" quotePrefix="1" applyFill="1" applyAlignment="1" applyProtection="1">
      <alignment horizontal="center"/>
    </xf>
    <xf numFmtId="0" fontId="1" fillId="0" borderId="1" xfId="5" quotePrefix="1" applyBorder="1" applyAlignment="1" applyProtection="1">
      <alignment horizontal="left"/>
    </xf>
    <xf numFmtId="0" fontId="1" fillId="0" borderId="1" xfId="5" applyBorder="1" applyAlignment="1" applyProtection="1">
      <alignment horizontal="center" wrapText="1"/>
    </xf>
    <xf numFmtId="0" fontId="1" fillId="0" borderId="1" xfId="5" quotePrefix="1" applyBorder="1" applyAlignment="1" applyProtection="1">
      <alignment horizontal="center" wrapText="1"/>
    </xf>
    <xf numFmtId="0" fontId="2" fillId="0" borderId="0" xfId="0" applyFont="1" applyProtection="1"/>
    <xf numFmtId="0" fontId="9" fillId="0" borderId="0" xfId="0" applyFont="1" applyProtection="1"/>
    <xf numFmtId="0" fontId="0" fillId="0" borderId="0" xfId="0" applyProtection="1"/>
    <xf numFmtId="0" fontId="2" fillId="0" borderId="0" xfId="0" quotePrefix="1" applyFont="1" applyAlignment="1" applyProtection="1">
      <alignment horizontal="left" vertical="top"/>
    </xf>
    <xf numFmtId="49" fontId="2" fillId="0" borderId="2" xfId="0" applyNumberFormat="1" applyFont="1" applyBorder="1" applyAlignment="1" applyProtection="1">
      <alignment horizontal="left"/>
    </xf>
    <xf numFmtId="0" fontId="2"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4"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2" fillId="0" borderId="0" xfId="0" applyFont="1" applyFill="1" applyBorder="1" applyAlignment="1">
      <alignment horizontal="left" wrapText="1"/>
    </xf>
    <xf numFmtId="1" fontId="11" fillId="3" borderId="5" xfId="0" applyNumberFormat="1" applyFont="1" applyFill="1" applyBorder="1" applyAlignment="1" applyProtection="1">
      <alignment horizontal="center" vertical="center"/>
      <protection locked="0"/>
    </xf>
    <xf numFmtId="0" fontId="0" fillId="0" borderId="0" xfId="0" applyProtection="1">
      <protection locked="0"/>
    </xf>
    <xf numFmtId="0" fontId="2" fillId="0" borderId="8" xfId="0" applyFont="1" applyBorder="1" applyAlignment="1" applyProtection="1">
      <alignment horizontal="left" vertical="center" wrapText="1"/>
    </xf>
    <xf numFmtId="1" fontId="2" fillId="0" borderId="9" xfId="0" applyNumberFormat="1" applyFont="1" applyFill="1" applyBorder="1" applyAlignment="1" applyProtection="1">
      <alignment horizontal="center" vertical="center" wrapText="1"/>
    </xf>
    <xf numFmtId="49" fontId="2" fillId="4" borderId="7" xfId="0" applyNumberFormat="1" applyFont="1" applyFill="1" applyBorder="1" applyAlignment="1" applyProtection="1">
      <alignment horizontal="center" vertical="center"/>
    </xf>
    <xf numFmtId="0" fontId="2" fillId="0" borderId="10" xfId="0" applyFont="1" applyFill="1" applyBorder="1" applyAlignment="1" applyProtection="1">
      <alignment horizontal="left"/>
    </xf>
    <xf numFmtId="0" fontId="0" fillId="0" borderId="0" xfId="0" applyFill="1" applyProtection="1">
      <protection locked="0"/>
    </xf>
    <xf numFmtId="49" fontId="2" fillId="0" borderId="7" xfId="0" applyNumberFormat="1" applyFont="1" applyFill="1" applyBorder="1" applyAlignment="1" applyProtection="1">
      <alignment horizontal="center" vertical="center"/>
    </xf>
    <xf numFmtId="0" fontId="1" fillId="0" borderId="0" xfId="0" applyFont="1" applyFill="1" applyBorder="1" applyAlignment="1">
      <alignment horizontal="left" wrapText="1" indent="1"/>
    </xf>
    <xf numFmtId="0" fontId="1" fillId="0" borderId="0" xfId="5" applyProtection="1">
      <protection locked="0"/>
    </xf>
    <xf numFmtId="0" fontId="1" fillId="0" borderId="0" xfId="5" applyAlignment="1" applyProtection="1">
      <alignment horizontal="center"/>
      <protection locked="0"/>
    </xf>
    <xf numFmtId="164" fontId="0" fillId="0" borderId="0" xfId="0" applyNumberFormat="1" applyProtection="1">
      <protection locked="0"/>
    </xf>
    <xf numFmtId="0" fontId="7" fillId="0" borderId="9" xfId="0" applyFont="1" applyFill="1" applyBorder="1" applyAlignment="1" applyProtection="1">
      <alignment horizontal="center"/>
    </xf>
    <xf numFmtId="49" fontId="2" fillId="0" borderId="11" xfId="0" applyNumberFormat="1" applyFont="1" applyBorder="1" applyAlignment="1" applyProtection="1">
      <alignment horizontal="right" vertical="center"/>
    </xf>
    <xf numFmtId="0" fontId="2" fillId="0" borderId="12" xfId="0" applyFont="1" applyBorder="1" applyAlignment="1" applyProtection="1">
      <alignment vertical="center"/>
    </xf>
    <xf numFmtId="0" fontId="2" fillId="0" borderId="13" xfId="0" applyFont="1" applyBorder="1" applyProtection="1"/>
    <xf numFmtId="5" fontId="11" fillId="0" borderId="14" xfId="3" applyNumberFormat="1" applyFont="1" applyBorder="1" applyAlignment="1" applyProtection="1">
      <alignment horizontal="center" textRotation="90" wrapText="1"/>
    </xf>
    <xf numFmtId="5" fontId="11" fillId="0" borderId="15" xfId="3" applyNumberFormat="1" applyFont="1" applyBorder="1" applyAlignment="1" applyProtection="1">
      <alignment horizontal="center" textRotation="90" wrapText="1"/>
    </xf>
    <xf numFmtId="5" fontId="11" fillId="0" borderId="16" xfId="3" applyNumberFormat="1" applyFont="1" applyBorder="1" applyAlignment="1" applyProtection="1">
      <alignment horizontal="center" textRotation="90" wrapText="1"/>
    </xf>
    <xf numFmtId="0" fontId="2" fillId="0" borderId="17" xfId="3" applyFont="1" applyBorder="1" applyAlignment="1" applyProtection="1">
      <alignment horizontal="center" vertical="center"/>
    </xf>
    <xf numFmtId="0" fontId="2" fillId="0" borderId="18" xfId="3" applyFont="1" applyBorder="1" applyAlignment="1" applyProtection="1">
      <alignment horizontal="center" vertical="center"/>
    </xf>
    <xf numFmtId="0" fontId="2" fillId="0" borderId="19" xfId="3" applyFont="1" applyBorder="1" applyAlignment="1" applyProtection="1">
      <alignment horizontal="center" vertical="center"/>
    </xf>
    <xf numFmtId="0" fontId="2" fillId="0" borderId="13" xfId="0" applyFont="1" applyBorder="1" applyAlignment="1" applyProtection="1">
      <alignment wrapText="1"/>
    </xf>
    <xf numFmtId="5" fontId="11" fillId="0" borderId="20" xfId="3" applyNumberFormat="1" applyFont="1" applyBorder="1" applyAlignment="1" applyProtection="1">
      <alignment horizontal="center" textRotation="90" wrapText="1"/>
    </xf>
    <xf numFmtId="5" fontId="11" fillId="0" borderId="21" xfId="3" applyNumberFormat="1" applyFont="1" applyBorder="1" applyAlignment="1" applyProtection="1">
      <alignment horizontal="center" textRotation="90" wrapText="1"/>
    </xf>
    <xf numFmtId="5" fontId="11" fillId="0" borderId="22" xfId="3" applyNumberFormat="1" applyFont="1" applyBorder="1" applyAlignment="1" applyProtection="1">
      <alignment horizontal="center" textRotation="90" wrapText="1"/>
    </xf>
    <xf numFmtId="49" fontId="11" fillId="0" borderId="23" xfId="0" applyNumberFormat="1" applyFont="1" applyBorder="1" applyAlignment="1" applyProtection="1">
      <alignment horizontal="center" vertical="center"/>
    </xf>
    <xf numFmtId="0" fontId="2" fillId="0" borderId="24" xfId="0" quotePrefix="1" applyFont="1" applyBorder="1" applyAlignment="1" applyProtection="1">
      <alignment horizontal="right" vertical="center"/>
    </xf>
    <xf numFmtId="0" fontId="2" fillId="0" borderId="13" xfId="0" applyFont="1" applyBorder="1" applyAlignment="1" applyProtection="1">
      <alignment horizontal="right"/>
    </xf>
    <xf numFmtId="0" fontId="2" fillId="0" borderId="25" xfId="0" applyFont="1" applyBorder="1" applyProtection="1"/>
    <xf numFmtId="0" fontId="2" fillId="0" borderId="26" xfId="3" applyFont="1" applyBorder="1" applyAlignment="1" applyProtection="1">
      <alignment horizontal="center" vertical="center"/>
    </xf>
    <xf numFmtId="0" fontId="11" fillId="3" borderId="27" xfId="3" applyFont="1" applyFill="1" applyBorder="1" applyAlignment="1" applyProtection="1">
      <alignment horizontal="center" vertical="center"/>
      <protection locked="0"/>
    </xf>
    <xf numFmtId="0" fontId="2" fillId="0" borderId="28" xfId="3" applyFont="1" applyBorder="1" applyAlignment="1" applyProtection="1">
      <alignment horizontal="center" vertical="center"/>
    </xf>
    <xf numFmtId="0" fontId="2" fillId="0" borderId="27" xfId="3" applyFont="1" applyBorder="1" applyAlignment="1" applyProtection="1">
      <alignment horizontal="center" vertical="center"/>
    </xf>
    <xf numFmtId="5" fontId="2" fillId="0" borderId="27" xfId="3" applyNumberFormat="1" applyFont="1" applyBorder="1" applyAlignment="1" applyProtection="1">
      <alignment horizontal="right" vertical="top"/>
    </xf>
    <xf numFmtId="5" fontId="2" fillId="0" borderId="29" xfId="3" applyNumberFormat="1" applyFont="1" applyBorder="1" applyAlignment="1" applyProtection="1">
      <alignment horizontal="right"/>
    </xf>
    <xf numFmtId="49" fontId="2" fillId="0" borderId="30" xfId="0" applyNumberFormat="1" applyFont="1" applyBorder="1" applyProtection="1"/>
    <xf numFmtId="0" fontId="2" fillId="0" borderId="31" xfId="0" applyFont="1" applyBorder="1" applyProtection="1"/>
    <xf numFmtId="0" fontId="2" fillId="0" borderId="32" xfId="0" applyFont="1" applyBorder="1" applyAlignment="1" applyProtection="1">
      <alignment horizontal="center" vertical="center"/>
    </xf>
    <xf numFmtId="0" fontId="2" fillId="0" borderId="32" xfId="0" applyFont="1" applyBorder="1" applyProtection="1"/>
    <xf numFmtId="0" fontId="2" fillId="0" borderId="33" xfId="0" applyFont="1" applyBorder="1" applyProtection="1"/>
    <xf numFmtId="0" fontId="2" fillId="0" borderId="34" xfId="0" applyFont="1" applyBorder="1" applyProtection="1"/>
    <xf numFmtId="0" fontId="7" fillId="0" borderId="20"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3" borderId="21" xfId="3" applyFont="1" applyFill="1" applyBorder="1" applyAlignment="1" applyProtection="1">
      <alignment horizontal="center" vertical="center"/>
      <protection locked="0"/>
    </xf>
    <xf numFmtId="7" fontId="7" fillId="0" borderId="21" xfId="3" applyNumberFormat="1" applyFont="1" applyBorder="1" applyAlignment="1" applyProtection="1">
      <alignment horizontal="right"/>
    </xf>
    <xf numFmtId="7" fontId="7" fillId="0" borderId="22" xfId="3" applyNumberFormat="1" applyFont="1" applyBorder="1" applyAlignment="1" applyProtection="1">
      <alignment horizontal="right"/>
    </xf>
    <xf numFmtId="0" fontId="2" fillId="0" borderId="9" xfId="4" applyFont="1" applyFill="1" applyBorder="1" applyAlignment="1" applyProtection="1">
      <alignment horizontal="center"/>
    </xf>
    <xf numFmtId="0" fontId="2" fillId="0" borderId="35" xfId="0" applyFont="1" applyBorder="1" applyProtection="1"/>
    <xf numFmtId="49" fontId="15" fillId="0" borderId="36" xfId="0" quotePrefix="1" applyNumberFormat="1" applyFont="1" applyBorder="1" applyAlignment="1" applyProtection="1">
      <alignment horizontal="left" wrapText="1"/>
    </xf>
    <xf numFmtId="0" fontId="7" fillId="0" borderId="34" xfId="0" applyFont="1" applyBorder="1" applyProtection="1"/>
    <xf numFmtId="0" fontId="2" fillId="0" borderId="0" xfId="0" applyFont="1" applyBorder="1" applyProtection="1"/>
    <xf numFmtId="0" fontId="7" fillId="0" borderId="37" xfId="0" applyFont="1" applyBorder="1" applyProtection="1"/>
    <xf numFmtId="0" fontId="15" fillId="0" borderId="38" xfId="0" applyFont="1" applyBorder="1" applyAlignment="1" applyProtection="1">
      <alignment horizontal="right"/>
    </xf>
    <xf numFmtId="7" fontId="15" fillId="0" borderId="39" xfId="0" applyNumberFormat="1" applyFont="1" applyBorder="1" applyProtection="1"/>
    <xf numFmtId="49" fontId="7" fillId="0" borderId="40" xfId="0" applyNumberFormat="1" applyFont="1" applyBorder="1" applyAlignment="1" applyProtection="1">
      <alignment vertical="top"/>
    </xf>
    <xf numFmtId="0" fontId="7" fillId="0" borderId="0" xfId="0" applyFont="1" applyBorder="1" applyAlignment="1" applyProtection="1">
      <alignment horizontal="left" vertical="top" wrapText="1"/>
    </xf>
    <xf numFmtId="0" fontId="7" fillId="0" borderId="41" xfId="0" applyFont="1" applyBorder="1" applyAlignment="1" applyProtection="1">
      <alignment horizontal="left" vertical="top" wrapText="1"/>
    </xf>
    <xf numFmtId="49" fontId="2" fillId="0" borderId="42" xfId="0" applyNumberFormat="1" applyFont="1" applyBorder="1" applyAlignment="1" applyProtection="1">
      <alignment horizontal="left" vertical="top" wrapText="1"/>
    </xf>
    <xf numFmtId="0" fontId="2" fillId="0" borderId="43"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0" xfId="0" applyFont="1" applyAlignment="1" applyProtection="1">
      <alignment horizontal="center"/>
    </xf>
    <xf numFmtId="0" fontId="2" fillId="0" borderId="11" xfId="0" applyFont="1" applyBorder="1" applyAlignment="1" applyProtection="1">
      <alignment horizontal="center"/>
    </xf>
    <xf numFmtId="0" fontId="2" fillId="0" borderId="40" xfId="0" applyFont="1" applyBorder="1" applyAlignment="1" applyProtection="1">
      <alignment horizontal="center"/>
    </xf>
    <xf numFmtId="0" fontId="2" fillId="0" borderId="40" xfId="0" quotePrefix="1" applyFont="1" applyBorder="1" applyAlignment="1" applyProtection="1">
      <alignment horizontal="center" vertical="center" textRotation="90"/>
    </xf>
    <xf numFmtId="0" fontId="2" fillId="0" borderId="40" xfId="0" applyFont="1" applyBorder="1" applyAlignment="1" applyProtection="1">
      <alignment horizontal="center" vertical="center"/>
    </xf>
    <xf numFmtId="0" fontId="0" fillId="0" borderId="40" xfId="0" applyBorder="1" applyAlignment="1" applyProtection="1">
      <alignment horizontal="center"/>
    </xf>
    <xf numFmtId="0" fontId="7" fillId="0" borderId="40" xfId="0" applyFont="1" applyBorder="1" applyAlignment="1" applyProtection="1">
      <alignment horizontal="center"/>
    </xf>
    <xf numFmtId="0" fontId="2" fillId="0" borderId="45" xfId="0" applyFont="1" applyBorder="1" applyAlignment="1" applyProtection="1">
      <alignment horizontal="center" vertical="center" wrapText="1"/>
    </xf>
    <xf numFmtId="0" fontId="13" fillId="0" borderId="40" xfId="0" applyFont="1" applyBorder="1" applyAlignment="1" applyProtection="1">
      <alignment horizontal="center"/>
    </xf>
    <xf numFmtId="0" fontId="13" fillId="0" borderId="42" xfId="0" applyFont="1" applyBorder="1" applyAlignment="1" applyProtection="1">
      <alignment horizontal="center" vertical="top" wrapText="1"/>
    </xf>
    <xf numFmtId="0" fontId="2" fillId="4"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49" fontId="8" fillId="0" borderId="0" xfId="0" applyNumberFormat="1" applyFont="1" applyAlignment="1" applyProtection="1">
      <alignment horizontal="center" vertical="top" wrapText="1"/>
    </xf>
    <xf numFmtId="0" fontId="2" fillId="0" borderId="46" xfId="0" applyFont="1" applyBorder="1" applyAlignment="1" applyProtection="1">
      <alignment horizontal="center" vertical="center"/>
    </xf>
    <xf numFmtId="0" fontId="2" fillId="0" borderId="13" xfId="0" applyFont="1" applyBorder="1" applyAlignment="1" applyProtection="1">
      <alignment horizontal="center"/>
    </xf>
    <xf numFmtId="0" fontId="2" fillId="0" borderId="47" xfId="0" applyFont="1" applyBorder="1" applyAlignment="1" applyProtection="1">
      <alignment horizontal="center"/>
    </xf>
    <xf numFmtId="0" fontId="2" fillId="0" borderId="1" xfId="0" applyFont="1" applyBorder="1" applyAlignment="1" applyProtection="1">
      <alignment horizontal="center" vertical="center"/>
    </xf>
    <xf numFmtId="0" fontId="7" fillId="0" borderId="34" xfId="0" applyFont="1" applyBorder="1" applyAlignment="1" applyProtection="1">
      <alignment horizontal="center"/>
    </xf>
    <xf numFmtId="0" fontId="7" fillId="0" borderId="0" xfId="0" applyFont="1" applyBorder="1" applyAlignment="1" applyProtection="1">
      <alignment horizontal="center" vertical="top" wrapText="1"/>
    </xf>
    <xf numFmtId="0" fontId="2" fillId="0" borderId="43" xfId="0" applyFont="1" applyBorder="1" applyAlignment="1" applyProtection="1">
      <alignment horizontal="center" vertical="top" wrapText="1"/>
    </xf>
    <xf numFmtId="0" fontId="0" fillId="0" borderId="0" xfId="0" applyAlignment="1" applyProtection="1">
      <alignment horizontal="center"/>
      <protection locked="0"/>
    </xf>
    <xf numFmtId="0" fontId="2" fillId="0" borderId="45" xfId="0" applyFont="1" applyFill="1" applyBorder="1" applyAlignment="1" applyProtection="1">
      <alignment horizontal="center" vertical="center" wrapText="1"/>
    </xf>
    <xf numFmtId="0" fontId="2" fillId="0" borderId="35" xfId="0" applyFont="1" applyFill="1" applyBorder="1" applyProtection="1"/>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12" fillId="0" borderId="0" xfId="0" applyFont="1" applyFill="1" applyBorder="1" applyAlignment="1">
      <alignment wrapText="1"/>
    </xf>
    <xf numFmtId="5" fontId="18" fillId="0" borderId="21" xfId="3" applyNumberFormat="1" applyFont="1" applyBorder="1" applyAlignment="1" applyProtection="1">
      <alignment horizontal="center" vertical="center" wrapText="1"/>
    </xf>
    <xf numFmtId="0" fontId="1" fillId="0" borderId="0" xfId="0" applyFont="1" applyBorder="1"/>
    <xf numFmtId="0" fontId="1" fillId="0" borderId="0" xfId="0" applyFont="1" applyFill="1" applyBorder="1" applyAlignment="1">
      <alignment horizontal="left" indent="1"/>
    </xf>
    <xf numFmtId="0" fontId="19" fillId="0" borderId="9" xfId="0" applyFont="1" applyFill="1" applyBorder="1"/>
    <xf numFmtId="0" fontId="19" fillId="0" borderId="7" xfId="0" applyFont="1" applyFill="1" applyBorder="1" applyAlignment="1">
      <alignment horizontal="center"/>
    </xf>
    <xf numFmtId="0" fontId="13" fillId="0" borderId="50" xfId="0" applyFont="1" applyBorder="1" applyAlignment="1" applyProtection="1">
      <alignment horizontal="center"/>
    </xf>
    <xf numFmtId="0" fontId="11" fillId="0" borderId="13" xfId="0" applyFont="1" applyBorder="1" applyAlignment="1" applyProtection="1">
      <alignment horizontal="center" vertical="center" wrapText="1"/>
    </xf>
    <xf numFmtId="7" fontId="7" fillId="0" borderId="21" xfId="3" applyNumberFormat="1" applyFont="1" applyBorder="1" applyAlignment="1" applyProtection="1">
      <alignment horizontal="right"/>
      <protection locked="0"/>
    </xf>
    <xf numFmtId="7" fontId="7" fillId="0" borderId="22" xfId="3" applyNumberFormat="1" applyFont="1" applyBorder="1" applyAlignment="1" applyProtection="1">
      <alignment horizontal="right"/>
      <protection locked="0"/>
    </xf>
    <xf numFmtId="0" fontId="1" fillId="0" borderId="0" xfId="0" applyFont="1" applyBorder="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2" fillId="0" borderId="0" xfId="2" applyFont="1" applyFill="1" applyBorder="1" applyAlignment="1">
      <alignment horizontal="left" wrapText="1"/>
    </xf>
    <xf numFmtId="0" fontId="1" fillId="0" borderId="0" xfId="2" applyFont="1" applyFill="1" applyBorder="1" applyAlignment="1">
      <alignment horizontal="left" wrapText="1"/>
    </xf>
    <xf numFmtId="0" fontId="23" fillId="0" borderId="0" xfId="2" applyFill="1" applyBorder="1" applyAlignment="1">
      <alignment horizontal="left" wrapText="1"/>
    </xf>
    <xf numFmtId="0" fontId="1" fillId="0" borderId="0" xfId="1" applyFont="1" applyFill="1" applyBorder="1" applyAlignment="1">
      <alignment horizontal="left" wrapText="1"/>
    </xf>
    <xf numFmtId="0" fontId="12" fillId="0" borderId="0" xfId="2" applyFont="1" applyFill="1" applyBorder="1" applyAlignment="1">
      <alignment wrapText="1"/>
    </xf>
    <xf numFmtId="0" fontId="1" fillId="0" borderId="0" xfId="2" applyFont="1" applyBorder="1" applyAlignment="1">
      <alignment vertical="center" wrapText="1"/>
    </xf>
    <xf numFmtId="0" fontId="7" fillId="6" borderId="61" xfId="0" applyFont="1" applyFill="1" applyBorder="1" applyAlignment="1" applyProtection="1">
      <alignment horizontal="center" textRotation="90"/>
    </xf>
    <xf numFmtId="0" fontId="7" fillId="6" borderId="27" xfId="0" applyFont="1" applyFill="1" applyBorder="1" applyAlignment="1" applyProtection="1">
      <alignment horizontal="center" textRotation="90"/>
    </xf>
    <xf numFmtId="0" fontId="7" fillId="5" borderId="61" xfId="0" applyFont="1" applyFill="1" applyBorder="1" applyAlignment="1" applyProtection="1">
      <alignment horizontal="center" textRotation="90"/>
    </xf>
    <xf numFmtId="0" fontId="7" fillId="5" borderId="27" xfId="0" applyFont="1" applyFill="1" applyBorder="1" applyAlignment="1" applyProtection="1">
      <alignment horizontal="center" textRotation="90"/>
    </xf>
    <xf numFmtId="0" fontId="7" fillId="5" borderId="62" xfId="0" applyFont="1" applyFill="1" applyBorder="1" applyAlignment="1" applyProtection="1">
      <alignment horizontal="center" textRotation="90"/>
    </xf>
    <xf numFmtId="0" fontId="7" fillId="7" borderId="61" xfId="0" applyFont="1" applyFill="1" applyBorder="1" applyAlignment="1" applyProtection="1">
      <alignment horizontal="center" textRotation="90"/>
    </xf>
    <xf numFmtId="0" fontId="7" fillId="7" borderId="27" xfId="0" applyFont="1" applyFill="1" applyBorder="1" applyAlignment="1" applyProtection="1">
      <alignment horizontal="center" textRotation="90"/>
    </xf>
    <xf numFmtId="0" fontId="7" fillId="7" borderId="62" xfId="0" applyFont="1" applyFill="1" applyBorder="1" applyAlignment="1" applyProtection="1">
      <alignment horizontal="center" textRotation="90"/>
    </xf>
    <xf numFmtId="1" fontId="2" fillId="0" borderId="21" xfId="0" applyNumberFormat="1"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7" fillId="0" borderId="0" xfId="0" applyFont="1" applyBorder="1" applyProtection="1"/>
    <xf numFmtId="49" fontId="27" fillId="0" borderId="2" xfId="0" applyNumberFormat="1" applyFont="1" applyBorder="1" applyAlignment="1" applyProtection="1">
      <alignment horizontal="center" vertical="center"/>
    </xf>
    <xf numFmtId="0" fontId="27" fillId="0" borderId="3" xfId="0" applyFont="1" applyBorder="1" applyAlignment="1" applyProtection="1">
      <alignment horizontal="center" vertical="center"/>
    </xf>
    <xf numFmtId="49" fontId="11"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left"/>
    </xf>
    <xf numFmtId="49" fontId="11" fillId="9" borderId="7" xfId="0" applyNumberFormat="1" applyFont="1" applyFill="1" applyBorder="1" applyAlignment="1" applyProtection="1">
      <alignment horizontal="left" vertical="center"/>
    </xf>
    <xf numFmtId="0" fontId="2" fillId="9" borderId="10" xfId="0" applyFont="1" applyFill="1" applyBorder="1" applyAlignment="1" applyProtection="1">
      <alignment horizontal="left"/>
    </xf>
    <xf numFmtId="0" fontId="2" fillId="9" borderId="10" xfId="0" applyFont="1" applyFill="1" applyBorder="1" applyAlignment="1" applyProtection="1">
      <alignment horizontal="center" wrapText="1"/>
    </xf>
    <xf numFmtId="0" fontId="24" fillId="9" borderId="7" xfId="0" applyFont="1" applyFill="1" applyBorder="1" applyAlignment="1">
      <alignment horizontal="center"/>
    </xf>
    <xf numFmtId="0" fontId="19" fillId="9" borderId="9" xfId="0" applyFont="1" applyFill="1" applyBorder="1"/>
    <xf numFmtId="49" fontId="15" fillId="9" borderId="6" xfId="0" applyNumberFormat="1" applyFont="1" applyFill="1" applyBorder="1" applyAlignment="1" applyProtection="1">
      <alignment horizontal="left" vertical="center"/>
    </xf>
    <xf numFmtId="49" fontId="10" fillId="9" borderId="7" xfId="0" applyNumberFormat="1" applyFont="1" applyFill="1" applyBorder="1" applyAlignment="1" applyProtection="1">
      <alignment horizontal="left" vertical="center"/>
    </xf>
    <xf numFmtId="49" fontId="10" fillId="11" borderId="7" xfId="0" applyNumberFormat="1" applyFont="1" applyFill="1" applyBorder="1" applyAlignment="1" applyProtection="1">
      <alignment horizontal="left" vertical="center"/>
    </xf>
    <xf numFmtId="49" fontId="10"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center" wrapText="1"/>
    </xf>
    <xf numFmtId="0" fontId="24" fillId="10" borderId="7" xfId="0" applyFont="1" applyFill="1" applyBorder="1" applyAlignment="1">
      <alignment horizontal="center"/>
    </xf>
    <xf numFmtId="0" fontId="19" fillId="10" borderId="9" xfId="0" applyFont="1" applyFill="1" applyBorder="1"/>
    <xf numFmtId="49" fontId="15" fillId="10" borderId="6" xfId="0" applyNumberFormat="1" applyFont="1" applyFill="1" applyBorder="1" applyAlignment="1" applyProtection="1">
      <alignment horizontal="left" vertical="center"/>
    </xf>
    <xf numFmtId="0" fontId="29" fillId="8" borderId="24" xfId="0" applyFont="1" applyFill="1" applyBorder="1" applyAlignment="1" applyProtection="1">
      <alignment horizontal="center" vertical="top" wrapText="1"/>
    </xf>
    <xf numFmtId="0" fontId="11" fillId="9" borderId="10" xfId="0" applyFont="1" applyFill="1" applyBorder="1" applyAlignment="1" applyProtection="1">
      <alignment horizontal="left"/>
    </xf>
    <xf numFmtId="0" fontId="11" fillId="10" borderId="10" xfId="0" applyFont="1" applyFill="1" applyBorder="1" applyAlignment="1" applyProtection="1">
      <alignment horizontal="left"/>
    </xf>
    <xf numFmtId="0" fontId="7" fillId="6" borderId="66" xfId="0" applyFont="1" applyFill="1" applyBorder="1" applyAlignment="1" applyProtection="1">
      <alignment horizontal="center" textRotation="90"/>
    </xf>
    <xf numFmtId="0" fontId="7" fillId="6" borderId="67" xfId="0" applyFont="1" applyFill="1" applyBorder="1" applyAlignment="1" applyProtection="1">
      <alignment horizontal="center" textRotation="90"/>
    </xf>
    <xf numFmtId="0" fontId="7" fillId="5" borderId="68" xfId="0" applyFont="1" applyFill="1" applyBorder="1" applyAlignment="1" applyProtection="1">
      <alignment horizontal="center" textRotation="90"/>
    </xf>
    <xf numFmtId="0" fontId="7" fillId="5" borderId="28" xfId="0" applyFont="1" applyFill="1" applyBorder="1" applyAlignment="1" applyProtection="1">
      <alignment horizontal="center" textRotation="90"/>
    </xf>
    <xf numFmtId="0" fontId="2" fillId="12" borderId="45" xfId="0" applyFont="1" applyFill="1" applyBorder="1" applyAlignment="1" applyProtection="1">
      <alignment horizontal="center" vertical="center" wrapText="1"/>
    </xf>
    <xf numFmtId="49" fontId="11" fillId="11" borderId="7" xfId="0" applyNumberFormat="1" applyFont="1" applyFill="1" applyBorder="1" applyAlignment="1" applyProtection="1">
      <alignment horizontal="left" vertical="center"/>
    </xf>
    <xf numFmtId="49" fontId="11" fillId="11" borderId="6" xfId="0" applyNumberFormat="1" applyFont="1" applyFill="1" applyBorder="1" applyAlignment="1" applyProtection="1">
      <alignment horizontal="left" vertical="center"/>
    </xf>
    <xf numFmtId="0" fontId="2" fillId="11" borderId="10" xfId="0" applyFont="1" applyFill="1" applyBorder="1" applyAlignment="1" applyProtection="1">
      <alignment horizontal="left"/>
    </xf>
    <xf numFmtId="0" fontId="11" fillId="11" borderId="7" xfId="0" applyNumberFormat="1" applyFont="1" applyFill="1" applyBorder="1" applyAlignment="1" applyProtection="1">
      <alignment horizontal="left" vertical="center"/>
    </xf>
    <xf numFmtId="0" fontId="24" fillId="11" borderId="7" xfId="0" applyFont="1" applyFill="1" applyBorder="1" applyAlignment="1">
      <alignment horizontal="left"/>
    </xf>
    <xf numFmtId="0" fontId="19" fillId="11" borderId="9" xfId="0" applyFont="1" applyFill="1" applyBorder="1"/>
    <xf numFmtId="0" fontId="2" fillId="11" borderId="71" xfId="0" applyFont="1" applyFill="1" applyBorder="1" applyAlignment="1" applyProtection="1">
      <alignment horizontal="left"/>
    </xf>
    <xf numFmtId="49" fontId="11" fillId="13" borderId="6" xfId="0" applyNumberFormat="1" applyFont="1" applyFill="1" applyBorder="1" applyAlignment="1" applyProtection="1">
      <alignment horizontal="left" vertical="center"/>
    </xf>
    <xf numFmtId="0" fontId="2" fillId="13" borderId="10" xfId="0" applyFont="1" applyFill="1" applyBorder="1" applyAlignment="1" applyProtection="1">
      <alignment horizontal="left"/>
    </xf>
    <xf numFmtId="0" fontId="2" fillId="11" borderId="72" xfId="0" applyFont="1" applyFill="1" applyBorder="1" applyAlignment="1" applyProtection="1">
      <alignment horizontal="left" vertical="center"/>
    </xf>
    <xf numFmtId="0" fontId="2" fillId="11" borderId="10" xfId="0" applyFont="1" applyFill="1" applyBorder="1" applyAlignment="1" applyProtection="1">
      <alignment horizontal="left" vertical="center"/>
    </xf>
    <xf numFmtId="0" fontId="2" fillId="12" borderId="7" xfId="0" applyNumberFormat="1" applyFont="1" applyFill="1" applyBorder="1" applyAlignment="1" applyProtection="1">
      <alignment horizontal="center" vertical="center"/>
    </xf>
    <xf numFmtId="0" fontId="2" fillId="0" borderId="51" xfId="0" applyFont="1" applyBorder="1" applyAlignment="1" applyProtection="1">
      <alignment horizontal="center" vertical="center"/>
    </xf>
    <xf numFmtId="49" fontId="8" fillId="0" borderId="43" xfId="0" applyNumberFormat="1" applyFont="1" applyBorder="1" applyAlignment="1" applyProtection="1">
      <alignment horizontal="left" vertical="top"/>
    </xf>
    <xf numFmtId="0" fontId="30" fillId="13" borderId="70" xfId="0" applyNumberFormat="1" applyFont="1" applyFill="1" applyBorder="1" applyAlignment="1" applyProtection="1">
      <alignment horizontal="left" vertical="center" wrapText="1"/>
    </xf>
    <xf numFmtId="0" fontId="30" fillId="13" borderId="71" xfId="0" applyNumberFormat="1" applyFont="1" applyFill="1" applyBorder="1" applyAlignment="1" applyProtection="1">
      <alignment horizontal="left" vertical="center" wrapText="1"/>
    </xf>
    <xf numFmtId="0" fontId="25" fillId="10" borderId="58" xfId="0" applyFont="1" applyFill="1" applyBorder="1" applyAlignment="1" applyProtection="1">
      <alignment horizontal="center" vertical="center" wrapText="1"/>
    </xf>
    <xf numFmtId="0" fontId="26" fillId="10" borderId="54" xfId="0" applyFont="1" applyFill="1" applyBorder="1" applyAlignment="1" applyProtection="1">
      <alignment horizontal="center" vertical="center"/>
    </xf>
    <xf numFmtId="0" fontId="26" fillId="10" borderId="63" xfId="0" applyFont="1" applyFill="1" applyBorder="1" applyAlignment="1" applyProtection="1">
      <alignment horizontal="center" vertical="center"/>
    </xf>
    <xf numFmtId="0" fontId="15" fillId="5" borderId="59" xfId="4" applyFont="1" applyFill="1" applyBorder="1" applyAlignment="1" applyProtection="1">
      <alignment horizontal="center"/>
    </xf>
    <xf numFmtId="0" fontId="15" fillId="5" borderId="57" xfId="4" applyFont="1" applyFill="1" applyBorder="1" applyAlignment="1" applyProtection="1">
      <alignment horizontal="center"/>
    </xf>
    <xf numFmtId="0" fontId="15" fillId="5" borderId="60" xfId="4" applyFont="1" applyFill="1" applyBorder="1" applyAlignment="1" applyProtection="1">
      <alignment horizontal="center"/>
    </xf>
    <xf numFmtId="0" fontId="28" fillId="8" borderId="65" xfId="0" applyFont="1" applyFill="1" applyBorder="1" applyAlignment="1" applyProtection="1">
      <alignment horizontal="center" vertical="top" wrapText="1"/>
    </xf>
    <xf numFmtId="0" fontId="28" fillId="8" borderId="13" xfId="0" applyFont="1" applyFill="1" applyBorder="1" applyAlignment="1" applyProtection="1">
      <alignment horizontal="center" vertical="top" wrapText="1"/>
    </xf>
    <xf numFmtId="0" fontId="15" fillId="7" borderId="52" xfId="4" applyFont="1" applyFill="1" applyBorder="1" applyAlignment="1" applyProtection="1">
      <alignment horizontal="center"/>
    </xf>
    <xf numFmtId="0" fontId="15" fillId="7" borderId="34" xfId="4" applyFont="1" applyFill="1" applyBorder="1" applyAlignment="1" applyProtection="1">
      <alignment horizontal="center"/>
    </xf>
    <xf numFmtId="0" fontId="15" fillId="7" borderId="53" xfId="4" applyFont="1" applyFill="1" applyBorder="1" applyAlignment="1" applyProtection="1">
      <alignment horizontal="center"/>
    </xf>
    <xf numFmtId="0" fontId="25" fillId="9" borderId="58" xfId="0" applyFont="1" applyFill="1" applyBorder="1" applyAlignment="1" applyProtection="1">
      <alignment horizontal="center" vertical="center" wrapText="1"/>
    </xf>
    <xf numFmtId="0" fontId="25" fillId="9" borderId="54" xfId="0" applyFont="1" applyFill="1" applyBorder="1" applyAlignment="1" applyProtection="1">
      <alignment horizontal="center" vertical="center"/>
    </xf>
    <xf numFmtId="0" fontId="25" fillId="9" borderId="64" xfId="0" applyFont="1" applyFill="1" applyBorder="1" applyAlignment="1" applyProtection="1">
      <alignment horizontal="center" vertical="center"/>
    </xf>
    <xf numFmtId="0" fontId="15" fillId="6" borderId="51" xfId="4" applyFont="1" applyFill="1" applyBorder="1" applyAlignment="1" applyProtection="1">
      <alignment horizontal="center" vertical="center"/>
    </xf>
    <xf numFmtId="0" fontId="15" fillId="6" borderId="32" xfId="4" applyFont="1" applyFill="1" applyBorder="1" applyAlignment="1" applyProtection="1">
      <alignment horizontal="center" vertical="center"/>
    </xf>
    <xf numFmtId="0" fontId="15" fillId="6" borderId="31" xfId="4" applyFont="1" applyFill="1" applyBorder="1" applyAlignment="1" applyProtection="1">
      <alignment horizontal="center" vertical="center"/>
    </xf>
    <xf numFmtId="0" fontId="15" fillId="5" borderId="51" xfId="4" applyFont="1" applyFill="1" applyBorder="1" applyAlignment="1" applyProtection="1">
      <alignment horizontal="center" vertical="center"/>
    </xf>
    <xf numFmtId="0" fontId="15" fillId="5" borderId="32" xfId="4" applyFont="1" applyFill="1" applyBorder="1" applyAlignment="1" applyProtection="1">
      <alignment horizontal="center" vertical="center"/>
    </xf>
    <xf numFmtId="0" fontId="15" fillId="5" borderId="31" xfId="4" applyFont="1" applyFill="1" applyBorder="1" applyAlignment="1" applyProtection="1">
      <alignment horizontal="center" vertical="center"/>
    </xf>
    <xf numFmtId="0" fontId="15" fillId="7" borderId="51" xfId="4" applyFont="1" applyFill="1" applyBorder="1" applyAlignment="1" applyProtection="1">
      <alignment horizontal="center" vertical="center"/>
    </xf>
    <xf numFmtId="0" fontId="15" fillId="7" borderId="32" xfId="4" applyFont="1" applyFill="1" applyBorder="1" applyAlignment="1" applyProtection="1">
      <alignment horizontal="center" vertical="center"/>
    </xf>
    <xf numFmtId="0" fontId="15" fillId="7" borderId="31" xfId="4" applyFont="1" applyFill="1" applyBorder="1" applyAlignment="1" applyProtection="1">
      <alignment horizontal="center" vertical="center"/>
    </xf>
    <xf numFmtId="0" fontId="15" fillId="6" borderId="59" xfId="4" applyFont="1" applyFill="1" applyBorder="1" applyAlignment="1" applyProtection="1">
      <alignment horizontal="center"/>
    </xf>
    <xf numFmtId="0" fontId="15" fillId="6" borderId="57" xfId="4" applyFont="1" applyFill="1" applyBorder="1" applyAlignment="1" applyProtection="1">
      <alignment horizontal="center"/>
    </xf>
    <xf numFmtId="0" fontId="15" fillId="6" borderId="60" xfId="4" applyFont="1" applyFill="1" applyBorder="1" applyAlignment="1" applyProtection="1">
      <alignment horizontal="center"/>
    </xf>
    <xf numFmtId="0" fontId="15" fillId="7" borderId="59" xfId="4" applyFont="1" applyFill="1" applyBorder="1" applyAlignment="1" applyProtection="1">
      <alignment horizontal="center"/>
    </xf>
    <xf numFmtId="0" fontId="15" fillId="7" borderId="57" xfId="4" applyFont="1" applyFill="1" applyBorder="1" applyAlignment="1" applyProtection="1">
      <alignment horizontal="center"/>
    </xf>
    <xf numFmtId="0" fontId="15" fillId="7" borderId="60" xfId="4" applyFont="1" applyFill="1" applyBorder="1" applyAlignment="1" applyProtection="1">
      <alignment horizontal="center"/>
    </xf>
    <xf numFmtId="0" fontId="15" fillId="7" borderId="69" xfId="4" applyFont="1" applyFill="1" applyBorder="1" applyAlignment="1" applyProtection="1">
      <alignment horizontal="center" vertical="center"/>
    </xf>
    <xf numFmtId="0" fontId="15" fillId="7" borderId="25" xfId="4" applyFont="1" applyFill="1" applyBorder="1" applyAlignment="1" applyProtection="1">
      <alignment horizontal="center" vertical="center"/>
    </xf>
    <xf numFmtId="0" fontId="15" fillId="7" borderId="24" xfId="4" applyFont="1" applyFill="1" applyBorder="1" applyAlignment="1" applyProtection="1">
      <alignment horizontal="center" vertical="center"/>
    </xf>
    <xf numFmtId="49" fontId="10" fillId="0" borderId="55" xfId="0" applyNumberFormat="1" applyFont="1" applyBorder="1" applyAlignment="1">
      <alignment horizontal="center" vertical="center" wrapText="1"/>
    </xf>
    <xf numFmtId="49" fontId="10" fillId="0" borderId="56" xfId="0" applyNumberFormat="1" applyFont="1" applyBorder="1" applyAlignment="1">
      <alignment horizontal="center" vertical="center" wrapText="1"/>
    </xf>
    <xf numFmtId="0" fontId="4" fillId="0" borderId="0" xfId="3" applyFont="1" applyBorder="1" applyAlignment="1" applyProtection="1">
      <alignment horizontal="center" vertical="center"/>
    </xf>
    <xf numFmtId="0" fontId="5" fillId="0" borderId="0" xfId="0" applyFont="1" applyBorder="1" applyAlignment="1" applyProtection="1">
      <alignment horizontal="center" vertical="center"/>
    </xf>
  </cellXfs>
  <cellStyles count="6">
    <cellStyle name="Normal" xfId="0" builtinId="0"/>
    <cellStyle name="Normal 2" xfId="1"/>
    <cellStyle name="Normal 4" xfId="2"/>
    <cellStyle name="Normal_ACS&amp;H501_01" xfId="3"/>
    <cellStyle name="Normal_ACS600 Customer Spare Parts List" xfId="4"/>
    <cellStyle name="Normal_Drive Spares" xfId="5"/>
  </cellStyles>
  <dxfs count="6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3F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60</xdr:row>
      <xdr:rowOff>13716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15200" cy="9729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210794</xdr:colOff>
      <xdr:row>0</xdr:row>
      <xdr:rowOff>204575</xdr:rowOff>
    </xdr:from>
    <xdr:to>
      <xdr:col>50</xdr:col>
      <xdr:colOff>185552</xdr:colOff>
      <xdr:row>0</xdr:row>
      <xdr:rowOff>494806</xdr:rowOff>
    </xdr:to>
    <xdr:sp macro="" textlink="">
      <xdr:nvSpPr>
        <xdr:cNvPr id="5913" name="Text Box 793"/>
        <xdr:cNvSpPr txBox="1">
          <a:spLocks noChangeArrowheads="1"/>
        </xdr:cNvSpPr>
      </xdr:nvSpPr>
      <xdr:spPr bwMode="auto">
        <a:xfrm>
          <a:off x="8251378" y="204575"/>
          <a:ext cx="8213265" cy="290231"/>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rtl="0" eaLnBrk="1" fontAlgn="auto" latinLnBrk="0" hangingPunct="1"/>
          <a:r>
            <a:rPr lang="en-US" sz="1100" b="0" i="0">
              <a:effectLst/>
              <a:latin typeface="Arial" panose="020B0604020202020204" pitchFamily="34" charset="0"/>
              <a:ea typeface="+mn-ea"/>
              <a:cs typeface="Arial" panose="020B0604020202020204" pitchFamily="34" charset="0"/>
            </a:rPr>
            <a:t>If</a:t>
          </a:r>
          <a:r>
            <a:rPr lang="en-US" sz="1100" b="0" i="0" baseline="0">
              <a:effectLst/>
              <a:latin typeface="Arial" panose="020B0604020202020204" pitchFamily="34" charset="0"/>
              <a:ea typeface="+mn-ea"/>
              <a:cs typeface="Arial" panose="020B0604020202020204" pitchFamily="34" charset="0"/>
            </a:rPr>
            <a:t> you have any questions, please contact Technical Support </a:t>
          </a:r>
          <a:r>
            <a:rPr lang="en-US" sz="1100" b="0" i="0">
              <a:effectLst/>
              <a:latin typeface="Arial" panose="020B0604020202020204" pitchFamily="34" charset="0"/>
              <a:ea typeface="+mn-ea"/>
              <a:cs typeface="Arial" panose="020B0604020202020204" pitchFamily="34" charset="0"/>
            </a:rPr>
            <a:t>at 1-800-752-0696 opt. 1, opt. 1 or  US-drivessupport@abb.com</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666750</xdr:colOff>
          <xdr:row>11</xdr:row>
          <xdr:rowOff>304800</xdr:rowOff>
        </xdr:from>
        <xdr:to>
          <xdr:col>1</xdr:col>
          <xdr:colOff>1838325</xdr:colOff>
          <xdr:row>11</xdr:row>
          <xdr:rowOff>771525</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50"/>
  <sheetViews>
    <sheetView zoomScale="90" zoomScaleNormal="90" zoomScaleSheetLayoutView="115" workbookViewId="0"/>
  </sheetViews>
  <sheetFormatPr defaultColWidth="0" defaultRowHeight="12.75" customHeight="1" x14ac:dyDescent="0.2"/>
  <cols>
    <col min="1" max="1" width="112.7109375" style="22" customWidth="1"/>
    <col min="2" max="2" width="113.7109375" style="22" customWidth="1"/>
    <col min="3" max="16384" width="0" style="22" hidden="1"/>
  </cols>
  <sheetData>
    <row r="1" spans="1:2" s="21" customFormat="1" ht="26.25" customHeight="1" x14ac:dyDescent="0.2">
      <c r="A1" s="20" t="s">
        <v>55</v>
      </c>
      <c r="B1" s="20"/>
    </row>
    <row r="2" spans="1:2" ht="39" customHeight="1" x14ac:dyDescent="0.2">
      <c r="A2" s="122" t="s">
        <v>86</v>
      </c>
    </row>
    <row r="3" spans="1:2" ht="12.75" customHeight="1" x14ac:dyDescent="0.2">
      <c r="A3" s="23"/>
      <c r="B3" s="114"/>
    </row>
    <row r="4" spans="1:2" ht="12.75" customHeight="1" x14ac:dyDescent="0.2">
      <c r="A4" s="23" t="s">
        <v>59</v>
      </c>
      <c r="B4" s="114"/>
    </row>
    <row r="5" spans="1:2" ht="12.75" customHeight="1" x14ac:dyDescent="0.2">
      <c r="A5" s="123" t="s">
        <v>68</v>
      </c>
      <c r="B5" s="23"/>
    </row>
    <row r="6" spans="1:2" ht="12.75" customHeight="1" x14ac:dyDescent="0.2">
      <c r="A6" s="123" t="s">
        <v>428</v>
      </c>
      <c r="B6" s="34"/>
    </row>
    <row r="7" spans="1:2" ht="26.25" customHeight="1" x14ac:dyDescent="0.2">
      <c r="A7" s="123" t="s">
        <v>69</v>
      </c>
      <c r="B7" s="34"/>
    </row>
    <row r="8" spans="1:2" ht="12.75" customHeight="1" x14ac:dyDescent="0.2">
      <c r="A8" s="123"/>
      <c r="B8" s="34"/>
    </row>
    <row r="9" spans="1:2" ht="12.75" customHeight="1" x14ac:dyDescent="0.2">
      <c r="A9" s="25" t="s">
        <v>53</v>
      </c>
      <c r="B9" s="25"/>
    </row>
    <row r="10" spans="1:2" ht="12.75" customHeight="1" x14ac:dyDescent="0.2">
      <c r="A10" s="123" t="s">
        <v>50</v>
      </c>
      <c r="B10" s="24"/>
    </row>
    <row r="11" spans="1:2" ht="12.75" customHeight="1" x14ac:dyDescent="0.2">
      <c r="A11" s="123" t="s">
        <v>51</v>
      </c>
      <c r="B11" s="24"/>
    </row>
    <row r="12" spans="1:2" ht="12.75" customHeight="1" x14ac:dyDescent="0.2">
      <c r="A12" s="124" t="s">
        <v>52</v>
      </c>
      <c r="B12" s="24"/>
    </row>
    <row r="13" spans="1:2" ht="12.75" customHeight="1" x14ac:dyDescent="0.2">
      <c r="A13" s="124" t="s">
        <v>54</v>
      </c>
      <c r="B13" s="24"/>
    </row>
    <row r="14" spans="1:2" ht="25.5" customHeight="1" x14ac:dyDescent="0.2">
      <c r="A14" s="124" t="s">
        <v>60</v>
      </c>
      <c r="B14" s="24"/>
    </row>
    <row r="15" spans="1:2" ht="12.75" customHeight="1" x14ac:dyDescent="0.2">
      <c r="A15" s="124"/>
      <c r="B15" s="25"/>
    </row>
    <row r="16" spans="1:2" ht="12.75" customHeight="1" x14ac:dyDescent="0.2">
      <c r="A16" s="25" t="s">
        <v>70</v>
      </c>
      <c r="B16" s="34"/>
    </row>
    <row r="17" spans="1:2" ht="12.75" customHeight="1" x14ac:dyDescent="0.2">
      <c r="A17" s="124" t="s">
        <v>50</v>
      </c>
      <c r="B17" s="24"/>
    </row>
    <row r="18" spans="1:2" ht="12.75" customHeight="1" x14ac:dyDescent="0.2">
      <c r="A18" s="123" t="s">
        <v>71</v>
      </c>
      <c r="B18" s="24"/>
    </row>
    <row r="19" spans="1:2" ht="12.75" customHeight="1" x14ac:dyDescent="0.2">
      <c r="A19" s="123" t="s">
        <v>72</v>
      </c>
      <c r="B19" s="115"/>
    </row>
    <row r="20" spans="1:2" ht="25.5" customHeight="1" x14ac:dyDescent="0.2">
      <c r="A20" s="123" t="s">
        <v>73</v>
      </c>
      <c r="B20" s="24"/>
    </row>
    <row r="21" spans="1:2" ht="26.25" customHeight="1" x14ac:dyDescent="0.2">
      <c r="A21" s="123" t="s">
        <v>74</v>
      </c>
      <c r="B21" s="24"/>
    </row>
    <row r="22" spans="1:2" ht="12.75" customHeight="1" x14ac:dyDescent="0.2">
      <c r="A22" s="25"/>
      <c r="B22" s="24"/>
    </row>
    <row r="23" spans="1:2" s="23" customFormat="1" ht="12.75" customHeight="1" x14ac:dyDescent="0.2">
      <c r="A23" s="125" t="s">
        <v>41</v>
      </c>
      <c r="B23" s="34"/>
    </row>
    <row r="24" spans="1:2" s="23" customFormat="1" ht="12.75" customHeight="1" x14ac:dyDescent="0.2">
      <c r="A24" s="126" t="s">
        <v>429</v>
      </c>
      <c r="B24" s="24"/>
    </row>
    <row r="25" spans="1:2" s="23" customFormat="1" ht="12.75" customHeight="1" x14ac:dyDescent="0.2">
      <c r="A25" s="127" t="s">
        <v>42</v>
      </c>
      <c r="B25" s="24"/>
    </row>
    <row r="26" spans="1:2" s="23" customFormat="1" ht="12.75" customHeight="1" x14ac:dyDescent="0.2">
      <c r="A26" s="127" t="s">
        <v>43</v>
      </c>
      <c r="B26" s="24"/>
    </row>
    <row r="27" spans="1:2" s="23" customFormat="1" ht="39" customHeight="1" x14ac:dyDescent="0.2">
      <c r="A27" s="128" t="s">
        <v>75</v>
      </c>
      <c r="B27" s="34"/>
    </row>
    <row r="28" spans="1:2" ht="12.75" customHeight="1" x14ac:dyDescent="0.2">
      <c r="A28" s="127" t="s">
        <v>44</v>
      </c>
      <c r="B28" s="25"/>
    </row>
    <row r="29" spans="1:2" ht="12.75" customHeight="1" x14ac:dyDescent="0.2">
      <c r="A29" s="127" t="s">
        <v>45</v>
      </c>
      <c r="B29" s="24"/>
    </row>
    <row r="30" spans="1:2" ht="12.75" customHeight="1" x14ac:dyDescent="0.2">
      <c r="A30" s="126" t="s">
        <v>46</v>
      </c>
      <c r="B30" s="34"/>
    </row>
    <row r="31" spans="1:2" ht="12.75" customHeight="1" x14ac:dyDescent="0.2">
      <c r="A31" s="126" t="s">
        <v>76</v>
      </c>
      <c r="B31" s="24"/>
    </row>
    <row r="32" spans="1:2" ht="12.75" customHeight="1" x14ac:dyDescent="0.2">
      <c r="A32" s="127" t="s">
        <v>47</v>
      </c>
      <c r="B32" s="34"/>
    </row>
    <row r="33" spans="1:2" ht="12.75" customHeight="1" x14ac:dyDescent="0.2">
      <c r="A33" s="126" t="s">
        <v>77</v>
      </c>
      <c r="B33" s="34"/>
    </row>
    <row r="34" spans="1:2" ht="12.75" customHeight="1" x14ac:dyDescent="0.2">
      <c r="A34" s="126" t="s">
        <v>78</v>
      </c>
      <c r="B34" s="24"/>
    </row>
    <row r="35" spans="1:2" ht="12.75" customHeight="1" x14ac:dyDescent="0.2">
      <c r="A35" s="126" t="s">
        <v>79</v>
      </c>
      <c r="B35" s="24"/>
    </row>
    <row r="36" spans="1:2" ht="37.5" customHeight="1" x14ac:dyDescent="0.2">
      <c r="A36" s="126" t="s">
        <v>80</v>
      </c>
      <c r="B36" s="112"/>
    </row>
    <row r="37" spans="1:2" ht="12.75" customHeight="1" x14ac:dyDescent="0.2">
      <c r="A37" s="126"/>
      <c r="B37" s="34"/>
    </row>
    <row r="38" spans="1:2" ht="12.75" customHeight="1" x14ac:dyDescent="0.2">
      <c r="A38" s="125" t="s">
        <v>48</v>
      </c>
    </row>
    <row r="39" spans="1:2" ht="12.75" customHeight="1" x14ac:dyDescent="0.2">
      <c r="A39" s="127" t="s">
        <v>58</v>
      </c>
      <c r="B39" s="34"/>
    </row>
    <row r="40" spans="1:2" ht="12.75" customHeight="1" x14ac:dyDescent="0.2">
      <c r="A40" s="126" t="s">
        <v>430</v>
      </c>
      <c r="B40" s="34"/>
    </row>
    <row r="41" spans="1:2" ht="12.75" customHeight="1" x14ac:dyDescent="0.2">
      <c r="A41" s="127" t="s">
        <v>81</v>
      </c>
    </row>
    <row r="42" spans="1:2" ht="12.75" customHeight="1" x14ac:dyDescent="0.2">
      <c r="A42" s="126" t="s">
        <v>431</v>
      </c>
    </row>
    <row r="43" spans="1:2" ht="25.5" customHeight="1" x14ac:dyDescent="0.2">
      <c r="A43" s="126" t="s">
        <v>432</v>
      </c>
      <c r="B43" s="34"/>
    </row>
    <row r="44" spans="1:2" ht="25.5" customHeight="1" x14ac:dyDescent="0.2">
      <c r="A44" s="126" t="s">
        <v>82</v>
      </c>
    </row>
    <row r="45" spans="1:2" ht="26.25" customHeight="1" x14ac:dyDescent="0.2">
      <c r="A45" s="127" t="s">
        <v>61</v>
      </c>
    </row>
    <row r="46" spans="1:2" ht="12.75" customHeight="1" x14ac:dyDescent="0.2">
      <c r="A46" s="127"/>
      <c r="B46" s="34"/>
    </row>
    <row r="47" spans="1:2" ht="12.75" customHeight="1" x14ac:dyDescent="0.2">
      <c r="A47" s="129" t="s">
        <v>0</v>
      </c>
    </row>
    <row r="48" spans="1:2" ht="12.75" customHeight="1" x14ac:dyDescent="0.2">
      <c r="A48" s="126" t="s">
        <v>83</v>
      </c>
    </row>
    <row r="49" spans="1:2" ht="12.75" customHeight="1" x14ac:dyDescent="0.2">
      <c r="A49" s="130" t="s">
        <v>84</v>
      </c>
      <c r="B49" s="34"/>
    </row>
    <row r="50" spans="1:2" ht="12.75" customHeight="1" x14ac:dyDescent="0.2">
      <c r="A50" s="126" t="s">
        <v>85</v>
      </c>
    </row>
  </sheetData>
  <sheetProtection algorithmName="SHA-512" hashValue="VUQq6qK20Ud3ZLrHHG4BBRpcbe+t1J6PXvIF3j66Z9t9gjyK5oQGbSRKqZNctsrvqHHnYsJvz2SA0UqGQ9Vqzg==" saltValue="pKGr7ldAu0tWoBPT6nxqsg==" spinCount="100000" sheet="1" objects="1" scenarios="1"/>
  <phoneticPr fontId="0" type="noConversion"/>
  <pageMargins left="0.75" right="0.75" top="0.69" bottom="0.88" header="0.5" footer="0.5"/>
  <pageSetup paperSize="167" scale="85" orientation="landscape" r:id="rId1"/>
  <headerFooter alignWithMargins="0">
    <oddFooter>&amp;RR090629</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S212"/>
  <sheetViews>
    <sheetView tabSelected="1" zoomScale="77" zoomScaleNormal="77" workbookViewId="0">
      <pane xSplit="5" ySplit="6" topLeftCell="F7" activePane="bottomRight" state="frozen"/>
      <selection activeCell="B1" sqref="B1"/>
      <selection pane="topRight" activeCell="F1" sqref="F1"/>
      <selection pane="bottomLeft" activeCell="B7" sqref="B7"/>
      <selection pane="bottomRight" activeCell="B1" sqref="B1:C1"/>
    </sheetView>
  </sheetViews>
  <sheetFormatPr defaultRowHeight="12.75" x14ac:dyDescent="0.2"/>
  <cols>
    <col min="1" max="1" width="4.85546875" style="27" hidden="1" customWidth="1"/>
    <col min="2" max="2" width="18.7109375" style="27" customWidth="1"/>
    <col min="3" max="3" width="60" style="27" customWidth="1"/>
    <col min="4" max="4" width="9.140625" style="107" customWidth="1"/>
    <col min="5" max="5" width="4.7109375" style="27" hidden="1" customWidth="1"/>
    <col min="6" max="59" width="3.42578125" style="27" customWidth="1"/>
    <col min="60" max="60" width="23.5703125" style="27" customWidth="1"/>
    <col min="61" max="114" width="3.42578125" style="27" customWidth="1"/>
    <col min="115" max="115" width="5.42578125" style="27" hidden="1" customWidth="1"/>
    <col min="116" max="116" width="7.5703125" style="27" customWidth="1"/>
    <col min="117" max="117" width="6.85546875" style="27" customWidth="1"/>
    <col min="118" max="119" width="9.140625" style="27"/>
    <col min="120" max="120" width="14.42578125" style="27" customWidth="1"/>
    <col min="121" max="121" width="13.42578125" style="27" customWidth="1"/>
    <col min="122" max="16384" width="9.140625" style="27"/>
  </cols>
  <sheetData>
    <row r="1" spans="1:121" ht="80.099999999999994" customHeight="1" thickBot="1" x14ac:dyDescent="0.25">
      <c r="A1" s="87"/>
      <c r="B1" s="181" t="s">
        <v>425</v>
      </c>
      <c r="C1" s="181"/>
      <c r="D1" s="99"/>
      <c r="E1" s="11"/>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12"/>
      <c r="AT1" s="10"/>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11"/>
      <c r="DL1" s="10"/>
      <c r="DM1" s="10"/>
      <c r="DN1" s="10"/>
      <c r="DO1" s="10"/>
      <c r="DP1" s="10"/>
      <c r="DQ1" s="10"/>
    </row>
    <row r="2" spans="1:121" ht="48" customHeight="1" thickTop="1" thickBot="1" x14ac:dyDescent="0.25">
      <c r="A2" s="88"/>
      <c r="B2" s="39" t="s">
        <v>56</v>
      </c>
      <c r="C2" s="40" t="s">
        <v>426</v>
      </c>
      <c r="D2" s="100"/>
      <c r="E2" s="41"/>
      <c r="F2" s="195" t="s">
        <v>404</v>
      </c>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7"/>
      <c r="BH2" s="190" t="s">
        <v>384</v>
      </c>
      <c r="BI2" s="184" t="s">
        <v>405</v>
      </c>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6"/>
      <c r="DK2" s="9"/>
      <c r="DL2" s="42"/>
      <c r="DM2" s="43"/>
      <c r="DN2" s="43"/>
      <c r="DO2" s="43"/>
      <c r="DP2" s="43"/>
      <c r="DQ2" s="44"/>
    </row>
    <row r="3" spans="1:121" ht="16.5" customHeight="1" thickBot="1" x14ac:dyDescent="0.25">
      <c r="A3" s="89"/>
      <c r="B3" s="13"/>
      <c r="C3" s="14"/>
      <c r="D3" s="101"/>
      <c r="E3" s="41"/>
      <c r="F3" s="198" t="s">
        <v>88</v>
      </c>
      <c r="G3" s="199"/>
      <c r="H3" s="199"/>
      <c r="I3" s="199"/>
      <c r="J3" s="199"/>
      <c r="K3" s="199"/>
      <c r="L3" s="199"/>
      <c r="M3" s="199"/>
      <c r="N3" s="199"/>
      <c r="O3" s="199"/>
      <c r="P3" s="199"/>
      <c r="Q3" s="199"/>
      <c r="R3" s="199"/>
      <c r="S3" s="199"/>
      <c r="T3" s="199"/>
      <c r="U3" s="200"/>
      <c r="V3" s="201" t="s">
        <v>89</v>
      </c>
      <c r="W3" s="202"/>
      <c r="X3" s="202"/>
      <c r="Y3" s="202"/>
      <c r="Z3" s="202"/>
      <c r="AA3" s="202"/>
      <c r="AB3" s="202"/>
      <c r="AC3" s="202"/>
      <c r="AD3" s="202"/>
      <c r="AE3" s="202"/>
      <c r="AF3" s="202"/>
      <c r="AG3" s="202"/>
      <c r="AH3" s="202"/>
      <c r="AI3" s="202"/>
      <c r="AJ3" s="202"/>
      <c r="AK3" s="202"/>
      <c r="AL3" s="202"/>
      <c r="AM3" s="202"/>
      <c r="AN3" s="202"/>
      <c r="AO3" s="202"/>
      <c r="AP3" s="202"/>
      <c r="AQ3" s="203"/>
      <c r="AR3" s="213" t="s">
        <v>90</v>
      </c>
      <c r="AS3" s="214"/>
      <c r="AT3" s="214"/>
      <c r="AU3" s="214"/>
      <c r="AV3" s="214"/>
      <c r="AW3" s="214"/>
      <c r="AX3" s="214"/>
      <c r="AY3" s="214"/>
      <c r="AZ3" s="214"/>
      <c r="BA3" s="214"/>
      <c r="BB3" s="214"/>
      <c r="BC3" s="214"/>
      <c r="BD3" s="214"/>
      <c r="BE3" s="214"/>
      <c r="BF3" s="214"/>
      <c r="BG3" s="215"/>
      <c r="BH3" s="191"/>
      <c r="BI3" s="198" t="s">
        <v>88</v>
      </c>
      <c r="BJ3" s="199"/>
      <c r="BK3" s="199"/>
      <c r="BL3" s="199"/>
      <c r="BM3" s="199"/>
      <c r="BN3" s="199"/>
      <c r="BO3" s="199"/>
      <c r="BP3" s="199"/>
      <c r="BQ3" s="199"/>
      <c r="BR3" s="199"/>
      <c r="BS3" s="199"/>
      <c r="BT3" s="199"/>
      <c r="BU3" s="199"/>
      <c r="BV3" s="199"/>
      <c r="BW3" s="199"/>
      <c r="BX3" s="200"/>
      <c r="BY3" s="201" t="s">
        <v>89</v>
      </c>
      <c r="BZ3" s="202"/>
      <c r="CA3" s="202"/>
      <c r="CB3" s="202"/>
      <c r="CC3" s="202"/>
      <c r="CD3" s="202"/>
      <c r="CE3" s="202"/>
      <c r="CF3" s="202"/>
      <c r="CG3" s="202"/>
      <c r="CH3" s="202"/>
      <c r="CI3" s="202"/>
      <c r="CJ3" s="202"/>
      <c r="CK3" s="202"/>
      <c r="CL3" s="202"/>
      <c r="CM3" s="202"/>
      <c r="CN3" s="202"/>
      <c r="CO3" s="202"/>
      <c r="CP3" s="202"/>
      <c r="CQ3" s="202"/>
      <c r="CR3" s="202"/>
      <c r="CS3" s="202"/>
      <c r="CT3" s="203"/>
      <c r="CU3" s="204" t="s">
        <v>90</v>
      </c>
      <c r="CV3" s="205"/>
      <c r="CW3" s="205"/>
      <c r="CX3" s="205"/>
      <c r="CY3" s="205"/>
      <c r="CZ3" s="205"/>
      <c r="DA3" s="205"/>
      <c r="DB3" s="205"/>
      <c r="DC3" s="205"/>
      <c r="DD3" s="205"/>
      <c r="DE3" s="205"/>
      <c r="DF3" s="205"/>
      <c r="DG3" s="205"/>
      <c r="DH3" s="205"/>
      <c r="DI3" s="205"/>
      <c r="DJ3" s="206"/>
      <c r="DK3" s="9"/>
      <c r="DL3" s="45"/>
      <c r="DM3" s="46"/>
      <c r="DN3" s="46"/>
      <c r="DO3" s="46"/>
      <c r="DP3" s="46"/>
      <c r="DQ3" s="47"/>
    </row>
    <row r="4" spans="1:121" ht="12.75" customHeight="1" x14ac:dyDescent="0.2">
      <c r="A4" s="89"/>
      <c r="B4" s="13"/>
      <c r="C4" s="14"/>
      <c r="D4" s="101"/>
      <c r="E4" s="41"/>
      <c r="F4" s="207" t="s">
        <v>184</v>
      </c>
      <c r="G4" s="208"/>
      <c r="H4" s="208"/>
      <c r="I4" s="208"/>
      <c r="J4" s="208"/>
      <c r="K4" s="209"/>
      <c r="L4" s="207" t="s">
        <v>185</v>
      </c>
      <c r="M4" s="208"/>
      <c r="N4" s="208"/>
      <c r="O4" s="209"/>
      <c r="P4" s="207" t="s">
        <v>186</v>
      </c>
      <c r="Q4" s="208"/>
      <c r="R4" s="208"/>
      <c r="S4" s="208"/>
      <c r="T4" s="208"/>
      <c r="U4" s="209"/>
      <c r="V4" s="187" t="s">
        <v>184</v>
      </c>
      <c r="W4" s="188"/>
      <c r="X4" s="188"/>
      <c r="Y4" s="188"/>
      <c r="Z4" s="188"/>
      <c r="AA4" s="188"/>
      <c r="AB4" s="189"/>
      <c r="AC4" s="187" t="s">
        <v>185</v>
      </c>
      <c r="AD4" s="188"/>
      <c r="AE4" s="188"/>
      <c r="AF4" s="188"/>
      <c r="AG4" s="188"/>
      <c r="AH4" s="189"/>
      <c r="AI4" s="187" t="s">
        <v>186</v>
      </c>
      <c r="AJ4" s="188"/>
      <c r="AK4" s="188"/>
      <c r="AL4" s="188"/>
      <c r="AM4" s="189"/>
      <c r="AN4" s="187" t="s">
        <v>187</v>
      </c>
      <c r="AO4" s="188"/>
      <c r="AP4" s="188"/>
      <c r="AQ4" s="189"/>
      <c r="AR4" s="192" t="s">
        <v>184</v>
      </c>
      <c r="AS4" s="193"/>
      <c r="AT4" s="193"/>
      <c r="AU4" s="193"/>
      <c r="AV4" s="193"/>
      <c r="AW4" s="194"/>
      <c r="AX4" s="210" t="s">
        <v>185</v>
      </c>
      <c r="AY4" s="211"/>
      <c r="AZ4" s="211"/>
      <c r="BA4" s="211"/>
      <c r="BB4" s="211"/>
      <c r="BC4" s="212"/>
      <c r="BD4" s="192" t="s">
        <v>186</v>
      </c>
      <c r="BE4" s="193"/>
      <c r="BF4" s="193"/>
      <c r="BG4" s="194"/>
      <c r="BH4" s="191"/>
      <c r="BI4" s="207" t="s">
        <v>184</v>
      </c>
      <c r="BJ4" s="208"/>
      <c r="BK4" s="208"/>
      <c r="BL4" s="208"/>
      <c r="BM4" s="208"/>
      <c r="BN4" s="209"/>
      <c r="BO4" s="207" t="s">
        <v>185</v>
      </c>
      <c r="BP4" s="208"/>
      <c r="BQ4" s="208"/>
      <c r="BR4" s="209"/>
      <c r="BS4" s="207" t="s">
        <v>186</v>
      </c>
      <c r="BT4" s="208"/>
      <c r="BU4" s="208"/>
      <c r="BV4" s="208"/>
      <c r="BW4" s="208"/>
      <c r="BX4" s="209"/>
      <c r="BY4" s="187" t="s">
        <v>184</v>
      </c>
      <c r="BZ4" s="188"/>
      <c r="CA4" s="188"/>
      <c r="CB4" s="188"/>
      <c r="CC4" s="188"/>
      <c r="CD4" s="188"/>
      <c r="CE4" s="189"/>
      <c r="CF4" s="187" t="s">
        <v>185</v>
      </c>
      <c r="CG4" s="188"/>
      <c r="CH4" s="188"/>
      <c r="CI4" s="188"/>
      <c r="CJ4" s="188"/>
      <c r="CK4" s="189"/>
      <c r="CL4" s="187" t="s">
        <v>186</v>
      </c>
      <c r="CM4" s="188"/>
      <c r="CN4" s="188"/>
      <c r="CO4" s="188"/>
      <c r="CP4" s="189"/>
      <c r="CQ4" s="187" t="s">
        <v>187</v>
      </c>
      <c r="CR4" s="188"/>
      <c r="CS4" s="188"/>
      <c r="CT4" s="189"/>
      <c r="CU4" s="210" t="s">
        <v>184</v>
      </c>
      <c r="CV4" s="211"/>
      <c r="CW4" s="211"/>
      <c r="CX4" s="211"/>
      <c r="CY4" s="211"/>
      <c r="CZ4" s="212"/>
      <c r="DA4" s="210" t="s">
        <v>185</v>
      </c>
      <c r="DB4" s="211"/>
      <c r="DC4" s="211"/>
      <c r="DD4" s="211"/>
      <c r="DE4" s="211"/>
      <c r="DF4" s="212"/>
      <c r="DG4" s="210" t="s">
        <v>186</v>
      </c>
      <c r="DH4" s="211"/>
      <c r="DI4" s="211"/>
      <c r="DJ4" s="212"/>
      <c r="DK4" s="9"/>
      <c r="DL4" s="45"/>
      <c r="DM4" s="46"/>
      <c r="DN4" s="46"/>
      <c r="DO4" s="46"/>
      <c r="DP4" s="46"/>
      <c r="DQ4" s="47"/>
    </row>
    <row r="5" spans="1:121" ht="126.75" customHeight="1" thickBot="1" x14ac:dyDescent="0.25">
      <c r="A5" s="90" t="b">
        <v>1</v>
      </c>
      <c r="B5" s="143" t="s">
        <v>20</v>
      </c>
      <c r="C5" s="144" t="s">
        <v>21</v>
      </c>
      <c r="D5" s="119" t="s">
        <v>176</v>
      </c>
      <c r="E5" s="48" t="s">
        <v>24</v>
      </c>
      <c r="F5" s="131" t="s">
        <v>297</v>
      </c>
      <c r="G5" s="132" t="s">
        <v>298</v>
      </c>
      <c r="H5" s="132" t="s">
        <v>299</v>
      </c>
      <c r="I5" s="132" t="s">
        <v>300</v>
      </c>
      <c r="J5" s="132" t="s">
        <v>301</v>
      </c>
      <c r="K5" s="163" t="s">
        <v>302</v>
      </c>
      <c r="L5" s="131" t="s">
        <v>303</v>
      </c>
      <c r="M5" s="132" t="s">
        <v>304</v>
      </c>
      <c r="N5" s="132" t="s">
        <v>305</v>
      </c>
      <c r="O5" s="163" t="s">
        <v>306</v>
      </c>
      <c r="P5" s="164" t="s">
        <v>307</v>
      </c>
      <c r="Q5" s="132" t="s">
        <v>308</v>
      </c>
      <c r="R5" s="132" t="s">
        <v>309</v>
      </c>
      <c r="S5" s="132" t="s">
        <v>310</v>
      </c>
      <c r="T5" s="132" t="s">
        <v>311</v>
      </c>
      <c r="U5" s="163" t="s">
        <v>312</v>
      </c>
      <c r="V5" s="133" t="s">
        <v>313</v>
      </c>
      <c r="W5" s="134" t="s">
        <v>314</v>
      </c>
      <c r="X5" s="134" t="s">
        <v>315</v>
      </c>
      <c r="Y5" s="134" t="s">
        <v>316</v>
      </c>
      <c r="Z5" s="134" t="s">
        <v>317</v>
      </c>
      <c r="AA5" s="166" t="s">
        <v>318</v>
      </c>
      <c r="AB5" s="135" t="s">
        <v>319</v>
      </c>
      <c r="AC5" s="133" t="s">
        <v>320</v>
      </c>
      <c r="AD5" s="134" t="s">
        <v>321</v>
      </c>
      <c r="AE5" s="134" t="s">
        <v>322</v>
      </c>
      <c r="AF5" s="166" t="s">
        <v>323</v>
      </c>
      <c r="AG5" s="134" t="s">
        <v>324</v>
      </c>
      <c r="AH5" s="135" t="s">
        <v>325</v>
      </c>
      <c r="AI5" s="133" t="s">
        <v>326</v>
      </c>
      <c r="AJ5" s="134" t="s">
        <v>327</v>
      </c>
      <c r="AK5" s="134" t="s">
        <v>328</v>
      </c>
      <c r="AL5" s="166" t="s">
        <v>329</v>
      </c>
      <c r="AM5" s="135" t="s">
        <v>330</v>
      </c>
      <c r="AN5" s="165" t="s">
        <v>331</v>
      </c>
      <c r="AO5" s="134" t="s">
        <v>332</v>
      </c>
      <c r="AP5" s="134" t="s">
        <v>333</v>
      </c>
      <c r="AQ5" s="135" t="s">
        <v>334</v>
      </c>
      <c r="AR5" s="136" t="s">
        <v>335</v>
      </c>
      <c r="AS5" s="137" t="s">
        <v>336</v>
      </c>
      <c r="AT5" s="137" t="s">
        <v>337</v>
      </c>
      <c r="AU5" s="137" t="s">
        <v>338</v>
      </c>
      <c r="AV5" s="137" t="s">
        <v>339</v>
      </c>
      <c r="AW5" s="138" t="s">
        <v>340</v>
      </c>
      <c r="AX5" s="136" t="s">
        <v>341</v>
      </c>
      <c r="AY5" s="138" t="s">
        <v>342</v>
      </c>
      <c r="AZ5" s="136" t="s">
        <v>343</v>
      </c>
      <c r="BA5" s="137" t="s">
        <v>344</v>
      </c>
      <c r="BB5" s="137" t="s">
        <v>345</v>
      </c>
      <c r="BC5" s="138" t="s">
        <v>346</v>
      </c>
      <c r="BD5" s="136" t="s">
        <v>347</v>
      </c>
      <c r="BE5" s="137" t="s">
        <v>348</v>
      </c>
      <c r="BF5" s="137" t="s">
        <v>349</v>
      </c>
      <c r="BG5" s="138" t="s">
        <v>350</v>
      </c>
      <c r="BH5" s="160" t="s">
        <v>175</v>
      </c>
      <c r="BI5" s="131" t="s">
        <v>297</v>
      </c>
      <c r="BJ5" s="132" t="s">
        <v>298</v>
      </c>
      <c r="BK5" s="132" t="s">
        <v>299</v>
      </c>
      <c r="BL5" s="132" t="s">
        <v>300</v>
      </c>
      <c r="BM5" s="132" t="s">
        <v>301</v>
      </c>
      <c r="BN5" s="163" t="s">
        <v>302</v>
      </c>
      <c r="BO5" s="131" t="s">
        <v>303</v>
      </c>
      <c r="BP5" s="132" t="s">
        <v>304</v>
      </c>
      <c r="BQ5" s="132" t="s">
        <v>305</v>
      </c>
      <c r="BR5" s="163" t="s">
        <v>306</v>
      </c>
      <c r="BS5" s="164" t="s">
        <v>307</v>
      </c>
      <c r="BT5" s="132" t="s">
        <v>308</v>
      </c>
      <c r="BU5" s="132" t="s">
        <v>309</v>
      </c>
      <c r="BV5" s="132" t="s">
        <v>310</v>
      </c>
      <c r="BW5" s="132" t="s">
        <v>311</v>
      </c>
      <c r="BX5" s="163" t="s">
        <v>312</v>
      </c>
      <c r="BY5" s="133" t="s">
        <v>313</v>
      </c>
      <c r="BZ5" s="134" t="s">
        <v>314</v>
      </c>
      <c r="CA5" s="134" t="s">
        <v>315</v>
      </c>
      <c r="CB5" s="134" t="s">
        <v>316</v>
      </c>
      <c r="CC5" s="134" t="s">
        <v>317</v>
      </c>
      <c r="CD5" s="166" t="s">
        <v>318</v>
      </c>
      <c r="CE5" s="135" t="s">
        <v>319</v>
      </c>
      <c r="CF5" s="133" t="s">
        <v>320</v>
      </c>
      <c r="CG5" s="134" t="s">
        <v>321</v>
      </c>
      <c r="CH5" s="134" t="s">
        <v>322</v>
      </c>
      <c r="CI5" s="166" t="s">
        <v>323</v>
      </c>
      <c r="CJ5" s="134" t="s">
        <v>324</v>
      </c>
      <c r="CK5" s="135" t="s">
        <v>325</v>
      </c>
      <c r="CL5" s="133" t="s">
        <v>326</v>
      </c>
      <c r="CM5" s="134" t="s">
        <v>327</v>
      </c>
      <c r="CN5" s="134" t="s">
        <v>328</v>
      </c>
      <c r="CO5" s="166" t="s">
        <v>329</v>
      </c>
      <c r="CP5" s="135" t="s">
        <v>330</v>
      </c>
      <c r="CQ5" s="165" t="s">
        <v>331</v>
      </c>
      <c r="CR5" s="134" t="s">
        <v>332</v>
      </c>
      <c r="CS5" s="134" t="s">
        <v>333</v>
      </c>
      <c r="CT5" s="135" t="s">
        <v>334</v>
      </c>
      <c r="CU5" s="136" t="s">
        <v>335</v>
      </c>
      <c r="CV5" s="137" t="s">
        <v>336</v>
      </c>
      <c r="CW5" s="137" t="s">
        <v>337</v>
      </c>
      <c r="CX5" s="137" t="s">
        <v>338</v>
      </c>
      <c r="CY5" s="137" t="s">
        <v>339</v>
      </c>
      <c r="CZ5" s="138" t="s">
        <v>340</v>
      </c>
      <c r="DA5" s="136" t="s">
        <v>341</v>
      </c>
      <c r="DB5" s="138" t="s">
        <v>342</v>
      </c>
      <c r="DC5" s="136" t="s">
        <v>343</v>
      </c>
      <c r="DD5" s="137" t="s">
        <v>344</v>
      </c>
      <c r="DE5" s="137" t="s">
        <v>345</v>
      </c>
      <c r="DF5" s="138" t="s">
        <v>346</v>
      </c>
      <c r="DG5" s="136" t="s">
        <v>347</v>
      </c>
      <c r="DH5" s="137" t="s">
        <v>348</v>
      </c>
      <c r="DI5" s="137" t="s">
        <v>349</v>
      </c>
      <c r="DJ5" s="138" t="s">
        <v>350</v>
      </c>
      <c r="DK5" s="9"/>
      <c r="DL5" s="49" t="s">
        <v>1</v>
      </c>
      <c r="DM5" s="50" t="s">
        <v>2</v>
      </c>
      <c r="DN5" s="50" t="s">
        <v>3</v>
      </c>
      <c r="DO5" s="50" t="s">
        <v>4</v>
      </c>
      <c r="DP5" s="113" t="s">
        <v>64</v>
      </c>
      <c r="DQ5" s="51" t="s">
        <v>62</v>
      </c>
    </row>
    <row r="6" spans="1:121" ht="13.5" thickBot="1" x14ac:dyDescent="0.25">
      <c r="A6" s="91">
        <v>99</v>
      </c>
      <c r="B6" s="52"/>
      <c r="C6" s="53"/>
      <c r="D6" s="53" t="s">
        <v>5</v>
      </c>
      <c r="E6" s="54" t="s">
        <v>22</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55" t="s">
        <v>23</v>
      </c>
      <c r="DL6" s="56"/>
      <c r="DM6" s="57">
        <v>3</v>
      </c>
      <c r="DN6" s="58"/>
      <c r="DO6" s="59"/>
      <c r="DP6" s="60"/>
      <c r="DQ6" s="61"/>
    </row>
    <row r="7" spans="1:121" ht="16.5" customHeight="1" thickBot="1" x14ac:dyDescent="0.25">
      <c r="A7" s="92"/>
      <c r="B7" s="62"/>
      <c r="C7" s="63"/>
      <c r="D7" s="102"/>
      <c r="E7" s="41"/>
      <c r="F7" s="180"/>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5"/>
      <c r="DL7" s="65"/>
      <c r="DM7" s="65"/>
      <c r="DN7" s="65"/>
      <c r="DO7" s="65"/>
      <c r="DP7" s="65"/>
      <c r="DQ7" s="66"/>
    </row>
    <row r="8" spans="1:121" ht="26.25" customHeight="1" thickBot="1" x14ac:dyDescent="0.25">
      <c r="A8" s="93"/>
      <c r="B8" s="154" t="s">
        <v>171</v>
      </c>
      <c r="C8" s="177"/>
      <c r="D8" s="103"/>
      <c r="E8" s="28"/>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67"/>
      <c r="DL8" s="68" t="str">
        <f>IF(A8="","",IF(AND(ISERROR(SEARCH("U",E8))=FALSE,CoatedBoards=TRUE),0,IF(AND(ISERROR(SEARCH("C",E8))=FALSE,CoatedBoards=FALSE),0,SUMPRODUCT($E$6:$DK$6,E8:DK8))))</f>
        <v/>
      </c>
      <c r="DM8" s="69" t="str">
        <f>IF(A8="","",VLOOKUP(A8,TheMatrix,5,FALSE))</f>
        <v/>
      </c>
      <c r="DN8" s="69" t="str">
        <f>IF(A8="","",IF(DL8&gt;0,MAX(CEILING(DL8/VLOOKUP(A8,TheMatrix,3,FALSE),1)*VLOOKUP(A8,TheMatrix,2,FALSE),VLOOKUP(A8,TheMatrix,4,FALSE)),0))</f>
        <v/>
      </c>
      <c r="DO8" s="70" t="str">
        <f>IF(A8="","",IF(DM8&gt;SparingLevel,0,DN8))</f>
        <v/>
      </c>
      <c r="DP8" s="71"/>
      <c r="DQ8" s="72" t="str">
        <f t="shared" ref="DQ8:DQ35" si="0">IF(A8="","",IF(ISERROR(DO8*DP8),IF(DO8&lt;&gt;0,"Ask for Quote",0),DO8*DP8))</f>
        <v/>
      </c>
    </row>
    <row r="9" spans="1:121" ht="12.75" customHeight="1" x14ac:dyDescent="0.2">
      <c r="A9" s="93"/>
      <c r="B9" s="168" t="s">
        <v>65</v>
      </c>
      <c r="C9" s="178"/>
      <c r="D9" s="103"/>
      <c r="E9" s="28"/>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67"/>
      <c r="DL9" s="68" t="str">
        <f>IF(A9="","",IF(AND(ISERROR(SEARCH("U",E9))=FALSE,CoatedBoards=TRUE),0,IF(AND(ISERROR(SEARCH("C",E9))=FALSE,CoatedBoards=FALSE),0,SUMPRODUCT($E$6:$DK$6,E9:DK9))))</f>
        <v/>
      </c>
      <c r="DM9" s="69" t="str">
        <f>IF(A9="","",VLOOKUP(A9,TheMatrix,5,FALSE))</f>
        <v/>
      </c>
      <c r="DN9" s="69" t="str">
        <f>IF(A9="","",IF(DL9&gt;0,MAX(CEILING(DL9/VLOOKUP(A9,TheMatrix,3,FALSE),1)*VLOOKUP(A9,TheMatrix,2,FALSE),VLOOKUP(A9,TheMatrix,4,FALSE)),0))</f>
        <v/>
      </c>
      <c r="DO9" s="70" t="str">
        <f>IF(A9="","",IF(DM9&gt;SparingLevel,0,DN9))</f>
        <v/>
      </c>
      <c r="DP9" s="71"/>
      <c r="DQ9" s="72" t="str">
        <f t="shared" si="0"/>
        <v/>
      </c>
    </row>
    <row r="10" spans="1:121" ht="12.75" customHeight="1" x14ac:dyDescent="0.2">
      <c r="A10" s="94">
        <v>2</v>
      </c>
      <c r="B10" s="97" t="s">
        <v>91</v>
      </c>
      <c r="C10" s="31" t="s">
        <v>427</v>
      </c>
      <c r="D10" s="110" t="s">
        <v>173</v>
      </c>
      <c r="E10" s="140"/>
      <c r="F10" s="73">
        <v>1</v>
      </c>
      <c r="G10" s="73">
        <v>1</v>
      </c>
      <c r="H10" s="73">
        <v>1</v>
      </c>
      <c r="I10" s="73">
        <v>1</v>
      </c>
      <c r="J10" s="73">
        <v>1</v>
      </c>
      <c r="K10" s="73">
        <v>1</v>
      </c>
      <c r="L10" s="73">
        <v>1</v>
      </c>
      <c r="M10" s="73">
        <v>1</v>
      </c>
      <c r="N10" s="73">
        <v>1</v>
      </c>
      <c r="O10" s="73">
        <v>1</v>
      </c>
      <c r="P10" s="73">
        <v>1</v>
      </c>
      <c r="Q10" s="73">
        <v>1</v>
      </c>
      <c r="R10" s="73">
        <v>1</v>
      </c>
      <c r="S10" s="73">
        <v>1</v>
      </c>
      <c r="T10" s="73">
        <v>1</v>
      </c>
      <c r="U10" s="73">
        <v>1</v>
      </c>
      <c r="V10" s="73">
        <v>1</v>
      </c>
      <c r="W10" s="73">
        <v>1</v>
      </c>
      <c r="X10" s="73">
        <v>1</v>
      </c>
      <c r="Y10" s="73">
        <v>1</v>
      </c>
      <c r="Z10" s="73">
        <v>1</v>
      </c>
      <c r="AA10" s="73">
        <v>1</v>
      </c>
      <c r="AB10" s="73">
        <v>1</v>
      </c>
      <c r="AC10" s="73">
        <v>1</v>
      </c>
      <c r="AD10" s="73">
        <v>1</v>
      </c>
      <c r="AE10" s="73">
        <v>1</v>
      </c>
      <c r="AF10" s="73">
        <v>1</v>
      </c>
      <c r="AG10" s="73">
        <v>1</v>
      </c>
      <c r="AH10" s="73">
        <v>1</v>
      </c>
      <c r="AI10" s="73">
        <v>1</v>
      </c>
      <c r="AJ10" s="73">
        <v>1</v>
      </c>
      <c r="AK10" s="73">
        <v>1</v>
      </c>
      <c r="AL10" s="73">
        <v>1</v>
      </c>
      <c r="AM10" s="73">
        <v>1</v>
      </c>
      <c r="AN10" s="73">
        <v>1</v>
      </c>
      <c r="AO10" s="73">
        <v>1</v>
      </c>
      <c r="AP10" s="73">
        <v>1</v>
      </c>
      <c r="AQ10" s="73">
        <v>1</v>
      </c>
      <c r="AR10" s="73">
        <v>1</v>
      </c>
      <c r="AS10" s="73">
        <v>1</v>
      </c>
      <c r="AT10" s="73">
        <v>1</v>
      </c>
      <c r="AU10" s="73">
        <v>1</v>
      </c>
      <c r="AV10" s="73">
        <v>1</v>
      </c>
      <c r="AW10" s="73">
        <v>1</v>
      </c>
      <c r="AX10" s="73">
        <v>1</v>
      </c>
      <c r="AY10" s="73">
        <v>1</v>
      </c>
      <c r="AZ10" s="73">
        <v>1</v>
      </c>
      <c r="BA10" s="73">
        <v>1</v>
      </c>
      <c r="BB10" s="73">
        <v>1</v>
      </c>
      <c r="BC10" s="73">
        <v>1</v>
      </c>
      <c r="BD10" s="73">
        <v>1</v>
      </c>
      <c r="BE10" s="73">
        <v>1</v>
      </c>
      <c r="BF10" s="73">
        <v>1</v>
      </c>
      <c r="BG10" s="73">
        <v>1</v>
      </c>
      <c r="BH10" s="73"/>
      <c r="BI10" s="73">
        <v>1</v>
      </c>
      <c r="BJ10" s="73">
        <v>1</v>
      </c>
      <c r="BK10" s="73">
        <v>1</v>
      </c>
      <c r="BL10" s="73">
        <v>1</v>
      </c>
      <c r="BM10" s="73">
        <v>1</v>
      </c>
      <c r="BN10" s="73">
        <v>1</v>
      </c>
      <c r="BO10" s="73">
        <v>1</v>
      </c>
      <c r="BP10" s="73">
        <v>1</v>
      </c>
      <c r="BQ10" s="73">
        <v>1</v>
      </c>
      <c r="BR10" s="73">
        <v>1</v>
      </c>
      <c r="BS10" s="73">
        <v>1</v>
      </c>
      <c r="BT10" s="73">
        <v>1</v>
      </c>
      <c r="BU10" s="73">
        <v>1</v>
      </c>
      <c r="BV10" s="73">
        <v>1</v>
      </c>
      <c r="BW10" s="73">
        <v>1</v>
      </c>
      <c r="BX10" s="73">
        <v>1</v>
      </c>
      <c r="BY10" s="73">
        <v>1</v>
      </c>
      <c r="BZ10" s="73">
        <v>1</v>
      </c>
      <c r="CA10" s="73">
        <v>1</v>
      </c>
      <c r="CB10" s="73">
        <v>1</v>
      </c>
      <c r="CC10" s="73">
        <v>1</v>
      </c>
      <c r="CD10" s="73">
        <v>1</v>
      </c>
      <c r="CE10" s="73">
        <v>1</v>
      </c>
      <c r="CF10" s="73">
        <v>1</v>
      </c>
      <c r="CG10" s="73">
        <v>1</v>
      </c>
      <c r="CH10" s="73">
        <v>1</v>
      </c>
      <c r="CI10" s="73">
        <v>1</v>
      </c>
      <c r="CJ10" s="73">
        <v>1</v>
      </c>
      <c r="CK10" s="73">
        <v>1</v>
      </c>
      <c r="CL10" s="73">
        <v>1</v>
      </c>
      <c r="CM10" s="73">
        <v>1</v>
      </c>
      <c r="CN10" s="73">
        <v>1</v>
      </c>
      <c r="CO10" s="73">
        <v>1</v>
      </c>
      <c r="CP10" s="73">
        <v>1</v>
      </c>
      <c r="CQ10" s="73">
        <v>1</v>
      </c>
      <c r="CR10" s="73">
        <v>1</v>
      </c>
      <c r="CS10" s="73">
        <v>1</v>
      </c>
      <c r="CT10" s="73">
        <v>1</v>
      </c>
      <c r="CU10" s="73">
        <v>1</v>
      </c>
      <c r="CV10" s="73">
        <v>1</v>
      </c>
      <c r="CW10" s="73">
        <v>1</v>
      </c>
      <c r="CX10" s="73">
        <v>1</v>
      </c>
      <c r="CY10" s="73">
        <v>1</v>
      </c>
      <c r="CZ10" s="73">
        <v>1</v>
      </c>
      <c r="DA10" s="73">
        <v>1</v>
      </c>
      <c r="DB10" s="73">
        <v>1</v>
      </c>
      <c r="DC10" s="73">
        <v>1</v>
      </c>
      <c r="DD10" s="73">
        <v>1</v>
      </c>
      <c r="DE10" s="73">
        <v>1</v>
      </c>
      <c r="DF10" s="73">
        <v>1</v>
      </c>
      <c r="DG10" s="73">
        <v>1</v>
      </c>
      <c r="DH10" s="73">
        <v>1</v>
      </c>
      <c r="DI10" s="73">
        <v>1</v>
      </c>
      <c r="DJ10" s="73">
        <v>1</v>
      </c>
      <c r="DK10" s="74"/>
      <c r="DL10" s="68">
        <f>IF(A10="","",IF(AND(ISERROR(SEARCH("U",E10))=FALSE,CoatedBoards=TRUE),0,IF(AND(ISERROR(SEARCH("C",E10))=FALSE,CoatedBoards=FALSE),0,SUMPRODUCT($E$6:$DK$6,E10:DK10))))</f>
        <v>0</v>
      </c>
      <c r="DM10" s="69">
        <f>IF(A10="","",VLOOKUP(A10,TheMatrix,5,FALSE))</f>
        <v>2</v>
      </c>
      <c r="DN10" s="69">
        <f>IF(A10="","",IF(DL10&gt;0,MAX(CEILING(DL10/VLOOKUP(A10,TheMatrix,3,FALSE),1)*VLOOKUP(A10,TheMatrix,2,FALSE),VLOOKUP(A10,TheMatrix,4,FALSE)),0))</f>
        <v>0</v>
      </c>
      <c r="DO10" s="70">
        <f>IF(A10="","",IF(DM10&gt;SparingLevel,0,DN10))</f>
        <v>0</v>
      </c>
      <c r="DP10" s="120">
        <v>0</v>
      </c>
      <c r="DQ10" s="121">
        <f t="shared" si="0"/>
        <v>0</v>
      </c>
    </row>
    <row r="11" spans="1:121" ht="12.75" customHeight="1" x14ac:dyDescent="0.2">
      <c r="A11" s="94"/>
      <c r="B11" s="169" t="s">
        <v>132</v>
      </c>
      <c r="C11" s="170"/>
      <c r="D11" s="110" t="s">
        <v>173</v>
      </c>
      <c r="E11" s="140"/>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4"/>
      <c r="DL11" s="68" t="str">
        <f t="shared" ref="DL11:DL35" si="1">IF(A11="","",IF(AND(ISERROR(SEARCH("U",E11))=FALSE,CoatedBoards=TRUE),0,IF(AND(ISERROR(SEARCH("C",E11))=FALSE,CoatedBoards=FALSE),0,SUMPRODUCT($E$6:$DK$6,E11:DK11))))</f>
        <v/>
      </c>
      <c r="DM11" s="69" t="str">
        <f t="shared" ref="DM11:DM35" si="2">IF(A11="","",VLOOKUP(A11,TheMatrix,5,FALSE))</f>
        <v/>
      </c>
      <c r="DN11" s="69" t="str">
        <f t="shared" ref="DN11:DN35" si="3">IF(A11="","",IF(DL11&gt;0,MAX(CEILING(DL11/VLOOKUP(A11,TheMatrix,3,FALSE),1)*VLOOKUP(A11,TheMatrix,2,FALSE),VLOOKUP(A11,TheMatrix,4,FALSE)),0))</f>
        <v/>
      </c>
      <c r="DO11" s="70" t="str">
        <f t="shared" ref="DO11:DO35" si="4">IF(A11="","",IF(DM11&gt;SparingLevel,0,DN11))</f>
        <v/>
      </c>
      <c r="DP11" s="120"/>
      <c r="DQ11" s="121" t="str">
        <f t="shared" si="0"/>
        <v/>
      </c>
    </row>
    <row r="12" spans="1:121" ht="12.75" customHeight="1" x14ac:dyDescent="0.2">
      <c r="A12" s="94">
        <v>11</v>
      </c>
      <c r="B12" s="97" t="s">
        <v>188</v>
      </c>
      <c r="C12" s="31" t="s">
        <v>189</v>
      </c>
      <c r="D12" s="110" t="s">
        <v>173</v>
      </c>
      <c r="E12" s="140"/>
      <c r="F12" s="73">
        <v>1</v>
      </c>
      <c r="G12" s="73">
        <v>1</v>
      </c>
      <c r="H12" s="73">
        <v>1</v>
      </c>
      <c r="I12" s="73">
        <v>1</v>
      </c>
      <c r="J12" s="73">
        <v>1</v>
      </c>
      <c r="K12" s="73">
        <v>1</v>
      </c>
      <c r="L12" s="73">
        <v>1</v>
      </c>
      <c r="M12" s="73">
        <v>1</v>
      </c>
      <c r="N12" s="73">
        <v>1</v>
      </c>
      <c r="O12" s="73">
        <v>1</v>
      </c>
      <c r="P12" s="73">
        <v>1</v>
      </c>
      <c r="Q12" s="73">
        <v>1</v>
      </c>
      <c r="R12" s="73">
        <v>1</v>
      </c>
      <c r="S12" s="73">
        <v>1</v>
      </c>
      <c r="T12" s="73">
        <v>1</v>
      </c>
      <c r="U12" s="73">
        <v>1</v>
      </c>
      <c r="V12" s="73">
        <v>1</v>
      </c>
      <c r="W12" s="73">
        <v>1</v>
      </c>
      <c r="X12" s="73">
        <v>1</v>
      </c>
      <c r="Y12" s="73">
        <v>1</v>
      </c>
      <c r="Z12" s="73">
        <v>1</v>
      </c>
      <c r="AA12" s="73">
        <v>1</v>
      </c>
      <c r="AB12" s="73">
        <v>1</v>
      </c>
      <c r="AC12" s="73">
        <v>1</v>
      </c>
      <c r="AD12" s="73">
        <v>1</v>
      </c>
      <c r="AE12" s="73">
        <v>1</v>
      </c>
      <c r="AF12" s="73">
        <v>1</v>
      </c>
      <c r="AG12" s="73">
        <v>1</v>
      </c>
      <c r="AH12" s="73">
        <v>1</v>
      </c>
      <c r="AI12" s="73">
        <v>1</v>
      </c>
      <c r="AJ12" s="73">
        <v>1</v>
      </c>
      <c r="AK12" s="73">
        <v>1</v>
      </c>
      <c r="AL12" s="73">
        <v>1</v>
      </c>
      <c r="AM12" s="73">
        <v>1</v>
      </c>
      <c r="AN12" s="73"/>
      <c r="AO12" s="73"/>
      <c r="AP12" s="73"/>
      <c r="AQ12" s="73"/>
      <c r="AR12" s="73">
        <v>1</v>
      </c>
      <c r="AS12" s="73">
        <v>1</v>
      </c>
      <c r="AT12" s="73">
        <v>1</v>
      </c>
      <c r="AU12" s="73">
        <v>1</v>
      </c>
      <c r="AV12" s="73">
        <v>1</v>
      </c>
      <c r="AW12" s="73">
        <v>1</v>
      </c>
      <c r="AX12" s="73">
        <v>1</v>
      </c>
      <c r="AY12" s="73">
        <v>1</v>
      </c>
      <c r="AZ12" s="73">
        <v>1</v>
      </c>
      <c r="BA12" s="73">
        <v>1</v>
      </c>
      <c r="BB12" s="73">
        <v>1</v>
      </c>
      <c r="BC12" s="73">
        <v>1</v>
      </c>
      <c r="BD12" s="73">
        <v>1</v>
      </c>
      <c r="BE12" s="73">
        <v>1</v>
      </c>
      <c r="BF12" s="73">
        <v>1</v>
      </c>
      <c r="BG12" s="73">
        <v>1</v>
      </c>
      <c r="BH12" s="73"/>
      <c r="BI12" s="73">
        <v>1</v>
      </c>
      <c r="BJ12" s="73">
        <v>1</v>
      </c>
      <c r="BK12" s="73">
        <v>1</v>
      </c>
      <c r="BL12" s="73">
        <v>1</v>
      </c>
      <c r="BM12" s="73">
        <v>1</v>
      </c>
      <c r="BN12" s="73">
        <v>1</v>
      </c>
      <c r="BO12" s="73">
        <v>1</v>
      </c>
      <c r="BP12" s="73">
        <v>1</v>
      </c>
      <c r="BQ12" s="73">
        <v>1</v>
      </c>
      <c r="BR12" s="73">
        <v>1</v>
      </c>
      <c r="BS12" s="73">
        <v>1</v>
      </c>
      <c r="BT12" s="73">
        <v>1</v>
      </c>
      <c r="BU12" s="73">
        <v>1</v>
      </c>
      <c r="BV12" s="73">
        <v>1</v>
      </c>
      <c r="BW12" s="73">
        <v>1</v>
      </c>
      <c r="BX12" s="73">
        <v>1</v>
      </c>
      <c r="BY12" s="73">
        <v>1</v>
      </c>
      <c r="BZ12" s="73">
        <v>1</v>
      </c>
      <c r="CA12" s="73">
        <v>1</v>
      </c>
      <c r="CB12" s="73">
        <v>1</v>
      </c>
      <c r="CC12" s="73">
        <v>1</v>
      </c>
      <c r="CD12" s="73">
        <v>1</v>
      </c>
      <c r="CE12" s="73">
        <v>1</v>
      </c>
      <c r="CF12" s="73">
        <v>1</v>
      </c>
      <c r="CG12" s="73">
        <v>1</v>
      </c>
      <c r="CH12" s="73">
        <v>1</v>
      </c>
      <c r="CI12" s="73">
        <v>1</v>
      </c>
      <c r="CJ12" s="73">
        <v>1</v>
      </c>
      <c r="CK12" s="73">
        <v>1</v>
      </c>
      <c r="CL12" s="73">
        <v>1</v>
      </c>
      <c r="CM12" s="73">
        <v>1</v>
      </c>
      <c r="CN12" s="73">
        <v>1</v>
      </c>
      <c r="CO12" s="73">
        <v>1</v>
      </c>
      <c r="CP12" s="73">
        <v>1</v>
      </c>
      <c r="CQ12" s="73"/>
      <c r="CR12" s="73"/>
      <c r="CS12" s="73"/>
      <c r="CT12" s="73"/>
      <c r="CU12" s="73">
        <v>1</v>
      </c>
      <c r="CV12" s="73">
        <v>1</v>
      </c>
      <c r="CW12" s="73">
        <v>1</v>
      </c>
      <c r="CX12" s="73">
        <v>1</v>
      </c>
      <c r="CY12" s="73">
        <v>1</v>
      </c>
      <c r="CZ12" s="73">
        <v>1</v>
      </c>
      <c r="DA12" s="73">
        <v>1</v>
      </c>
      <c r="DB12" s="73">
        <v>1</v>
      </c>
      <c r="DC12" s="73">
        <v>1</v>
      </c>
      <c r="DD12" s="73">
        <v>1</v>
      </c>
      <c r="DE12" s="73">
        <v>1</v>
      </c>
      <c r="DF12" s="73">
        <v>1</v>
      </c>
      <c r="DG12" s="73">
        <v>1</v>
      </c>
      <c r="DH12" s="73">
        <v>1</v>
      </c>
      <c r="DI12" s="73">
        <v>1</v>
      </c>
      <c r="DJ12" s="73">
        <v>1</v>
      </c>
      <c r="DK12" s="74"/>
      <c r="DL12" s="68">
        <f t="shared" si="1"/>
        <v>0</v>
      </c>
      <c r="DM12" s="69" t="str">
        <f t="shared" si="2"/>
        <v>NR</v>
      </c>
      <c r="DN12" s="69">
        <f t="shared" si="3"/>
        <v>0</v>
      </c>
      <c r="DO12" s="70">
        <f t="shared" si="4"/>
        <v>0</v>
      </c>
      <c r="DP12" s="120">
        <v>0</v>
      </c>
      <c r="DQ12" s="121">
        <f t="shared" si="0"/>
        <v>0</v>
      </c>
    </row>
    <row r="13" spans="1:121" ht="12.75" customHeight="1" x14ac:dyDescent="0.2">
      <c r="A13" s="94">
        <v>11</v>
      </c>
      <c r="B13" s="30" t="s">
        <v>190</v>
      </c>
      <c r="C13" s="31" t="s">
        <v>191</v>
      </c>
      <c r="D13" s="110" t="s">
        <v>173</v>
      </c>
      <c r="E13" s="140"/>
      <c r="F13" s="73">
        <v>1</v>
      </c>
      <c r="G13" s="73">
        <v>1</v>
      </c>
      <c r="H13" s="73">
        <v>1</v>
      </c>
      <c r="I13" s="73">
        <v>1</v>
      </c>
      <c r="J13" s="73">
        <v>1</v>
      </c>
      <c r="K13" s="73">
        <v>1</v>
      </c>
      <c r="L13" s="73">
        <v>1</v>
      </c>
      <c r="M13" s="73">
        <v>1</v>
      </c>
      <c r="N13" s="73">
        <v>1</v>
      </c>
      <c r="O13" s="73">
        <v>1</v>
      </c>
      <c r="P13" s="73">
        <v>1</v>
      </c>
      <c r="Q13" s="73">
        <v>1</v>
      </c>
      <c r="R13" s="73">
        <v>1</v>
      </c>
      <c r="S13" s="73">
        <v>1</v>
      </c>
      <c r="T13" s="73">
        <v>1</v>
      </c>
      <c r="U13" s="73">
        <v>1</v>
      </c>
      <c r="V13" s="73">
        <v>1</v>
      </c>
      <c r="W13" s="73">
        <v>1</v>
      </c>
      <c r="X13" s="73">
        <v>1</v>
      </c>
      <c r="Y13" s="73">
        <v>1</v>
      </c>
      <c r="Z13" s="73">
        <v>1</v>
      </c>
      <c r="AA13" s="73">
        <v>1</v>
      </c>
      <c r="AB13" s="73">
        <v>1</v>
      </c>
      <c r="AC13" s="73">
        <v>1</v>
      </c>
      <c r="AD13" s="73">
        <v>1</v>
      </c>
      <c r="AE13" s="73">
        <v>1</v>
      </c>
      <c r="AF13" s="73">
        <v>1</v>
      </c>
      <c r="AG13" s="73">
        <v>1</v>
      </c>
      <c r="AH13" s="73">
        <v>1</v>
      </c>
      <c r="AI13" s="73">
        <v>1</v>
      </c>
      <c r="AJ13" s="73">
        <v>1</v>
      </c>
      <c r="AK13" s="73">
        <v>1</v>
      </c>
      <c r="AL13" s="73">
        <v>1</v>
      </c>
      <c r="AM13" s="73">
        <v>1</v>
      </c>
      <c r="AN13" s="73"/>
      <c r="AO13" s="73"/>
      <c r="AP13" s="73"/>
      <c r="AQ13" s="73"/>
      <c r="AR13" s="73">
        <v>1</v>
      </c>
      <c r="AS13" s="73">
        <v>1</v>
      </c>
      <c r="AT13" s="73">
        <v>1</v>
      </c>
      <c r="AU13" s="73">
        <v>1</v>
      </c>
      <c r="AV13" s="73">
        <v>1</v>
      </c>
      <c r="AW13" s="73">
        <v>1</v>
      </c>
      <c r="AX13" s="73">
        <v>1</v>
      </c>
      <c r="AY13" s="73">
        <v>1</v>
      </c>
      <c r="AZ13" s="73">
        <v>1</v>
      </c>
      <c r="BA13" s="73">
        <v>1</v>
      </c>
      <c r="BB13" s="73">
        <v>1</v>
      </c>
      <c r="BC13" s="73">
        <v>1</v>
      </c>
      <c r="BD13" s="73">
        <v>1</v>
      </c>
      <c r="BE13" s="73">
        <v>1</v>
      </c>
      <c r="BF13" s="73">
        <v>1</v>
      </c>
      <c r="BG13" s="73">
        <v>1</v>
      </c>
      <c r="BH13" s="73"/>
      <c r="BI13" s="73">
        <v>1</v>
      </c>
      <c r="BJ13" s="73">
        <v>1</v>
      </c>
      <c r="BK13" s="73">
        <v>1</v>
      </c>
      <c r="BL13" s="73">
        <v>1</v>
      </c>
      <c r="BM13" s="73">
        <v>1</v>
      </c>
      <c r="BN13" s="73">
        <v>1</v>
      </c>
      <c r="BO13" s="73">
        <v>1</v>
      </c>
      <c r="BP13" s="73">
        <v>1</v>
      </c>
      <c r="BQ13" s="73">
        <v>1</v>
      </c>
      <c r="BR13" s="73">
        <v>1</v>
      </c>
      <c r="BS13" s="73">
        <v>1</v>
      </c>
      <c r="BT13" s="73">
        <v>1</v>
      </c>
      <c r="BU13" s="73">
        <v>1</v>
      </c>
      <c r="BV13" s="73">
        <v>1</v>
      </c>
      <c r="BW13" s="73">
        <v>1</v>
      </c>
      <c r="BX13" s="73">
        <v>1</v>
      </c>
      <c r="BY13" s="73">
        <v>1</v>
      </c>
      <c r="BZ13" s="73">
        <v>1</v>
      </c>
      <c r="CA13" s="73">
        <v>1</v>
      </c>
      <c r="CB13" s="73">
        <v>1</v>
      </c>
      <c r="CC13" s="73">
        <v>1</v>
      </c>
      <c r="CD13" s="73">
        <v>1</v>
      </c>
      <c r="CE13" s="73">
        <v>1</v>
      </c>
      <c r="CF13" s="73">
        <v>1</v>
      </c>
      <c r="CG13" s="73">
        <v>1</v>
      </c>
      <c r="CH13" s="73">
        <v>1</v>
      </c>
      <c r="CI13" s="73">
        <v>1</v>
      </c>
      <c r="CJ13" s="73">
        <v>1</v>
      </c>
      <c r="CK13" s="73">
        <v>1</v>
      </c>
      <c r="CL13" s="73">
        <v>1</v>
      </c>
      <c r="CM13" s="73">
        <v>1</v>
      </c>
      <c r="CN13" s="73">
        <v>1</v>
      </c>
      <c r="CO13" s="73">
        <v>1</v>
      </c>
      <c r="CP13" s="73">
        <v>1</v>
      </c>
      <c r="CQ13" s="73"/>
      <c r="CR13" s="73"/>
      <c r="CS13" s="73"/>
      <c r="CT13" s="73"/>
      <c r="CU13" s="73">
        <v>1</v>
      </c>
      <c r="CV13" s="73">
        <v>1</v>
      </c>
      <c r="CW13" s="73">
        <v>1</v>
      </c>
      <c r="CX13" s="73">
        <v>1</v>
      </c>
      <c r="CY13" s="73">
        <v>1</v>
      </c>
      <c r="CZ13" s="73">
        <v>1</v>
      </c>
      <c r="DA13" s="73">
        <v>1</v>
      </c>
      <c r="DB13" s="73">
        <v>1</v>
      </c>
      <c r="DC13" s="73">
        <v>1</v>
      </c>
      <c r="DD13" s="73">
        <v>1</v>
      </c>
      <c r="DE13" s="73">
        <v>1</v>
      </c>
      <c r="DF13" s="73">
        <v>1</v>
      </c>
      <c r="DG13" s="73">
        <v>1</v>
      </c>
      <c r="DH13" s="73">
        <v>1</v>
      </c>
      <c r="DI13" s="73">
        <v>1</v>
      </c>
      <c r="DJ13" s="73">
        <v>1</v>
      </c>
      <c r="DK13" s="74"/>
      <c r="DL13" s="68">
        <f t="shared" si="1"/>
        <v>0</v>
      </c>
      <c r="DM13" s="69" t="str">
        <f t="shared" si="2"/>
        <v>NR</v>
      </c>
      <c r="DN13" s="69">
        <f t="shared" si="3"/>
        <v>0</v>
      </c>
      <c r="DO13" s="70">
        <f t="shared" si="4"/>
        <v>0</v>
      </c>
      <c r="DP13" s="120">
        <v>0</v>
      </c>
      <c r="DQ13" s="121">
        <f t="shared" si="0"/>
        <v>0</v>
      </c>
    </row>
    <row r="14" spans="1:121" ht="12.75" customHeight="1" x14ac:dyDescent="0.2">
      <c r="A14" s="94">
        <v>11</v>
      </c>
      <c r="B14" s="30" t="s">
        <v>192</v>
      </c>
      <c r="C14" s="31" t="s">
        <v>193</v>
      </c>
      <c r="D14" s="110" t="s">
        <v>173</v>
      </c>
      <c r="E14" s="140"/>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v>1</v>
      </c>
      <c r="AO14" s="73">
        <v>1</v>
      </c>
      <c r="AP14" s="73">
        <v>1</v>
      </c>
      <c r="AQ14" s="73">
        <v>1</v>
      </c>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v>1</v>
      </c>
      <c r="CR14" s="73">
        <v>1</v>
      </c>
      <c r="CS14" s="73">
        <v>1</v>
      </c>
      <c r="CT14" s="73">
        <v>1</v>
      </c>
      <c r="CU14" s="73"/>
      <c r="CV14" s="73"/>
      <c r="CW14" s="73"/>
      <c r="CX14" s="73"/>
      <c r="CY14" s="73"/>
      <c r="CZ14" s="73"/>
      <c r="DA14" s="73"/>
      <c r="DB14" s="73"/>
      <c r="DC14" s="73"/>
      <c r="DD14" s="73"/>
      <c r="DE14" s="73"/>
      <c r="DF14" s="73"/>
      <c r="DG14" s="73"/>
      <c r="DH14" s="73"/>
      <c r="DI14" s="73"/>
      <c r="DJ14" s="73"/>
      <c r="DK14" s="74"/>
      <c r="DL14" s="68">
        <f t="shared" si="1"/>
        <v>0</v>
      </c>
      <c r="DM14" s="69" t="str">
        <f t="shared" si="2"/>
        <v>NR</v>
      </c>
      <c r="DN14" s="69">
        <f t="shared" si="3"/>
        <v>0</v>
      </c>
      <c r="DO14" s="70">
        <f t="shared" si="4"/>
        <v>0</v>
      </c>
      <c r="DP14" s="120">
        <v>0</v>
      </c>
      <c r="DQ14" s="121">
        <f t="shared" si="0"/>
        <v>0</v>
      </c>
    </row>
    <row r="15" spans="1:121" ht="12.75" customHeight="1" x14ac:dyDescent="0.2">
      <c r="A15" s="94"/>
      <c r="B15" s="171" t="s">
        <v>166</v>
      </c>
      <c r="C15" s="170"/>
      <c r="D15" s="110" t="s">
        <v>173</v>
      </c>
      <c r="E15" s="140"/>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4"/>
      <c r="DL15" s="68" t="str">
        <f t="shared" si="1"/>
        <v/>
      </c>
      <c r="DM15" s="69" t="str">
        <f t="shared" si="2"/>
        <v/>
      </c>
      <c r="DN15" s="69" t="str">
        <f t="shared" si="3"/>
        <v/>
      </c>
      <c r="DO15" s="70" t="str">
        <f t="shared" si="4"/>
        <v/>
      </c>
      <c r="DP15" s="120"/>
      <c r="DQ15" s="121" t="str">
        <f t="shared" si="0"/>
        <v/>
      </c>
    </row>
    <row r="16" spans="1:121" ht="12.75" customHeight="1" x14ac:dyDescent="0.2">
      <c r="A16" s="94">
        <v>10</v>
      </c>
      <c r="B16" s="179" t="s">
        <v>167</v>
      </c>
      <c r="C16" s="31" t="s">
        <v>168</v>
      </c>
      <c r="D16" s="110" t="s">
        <v>173</v>
      </c>
      <c r="E16" s="140"/>
      <c r="F16" s="73">
        <v>1</v>
      </c>
      <c r="G16" s="73">
        <v>1</v>
      </c>
      <c r="H16" s="73">
        <v>1</v>
      </c>
      <c r="I16" s="73">
        <v>1</v>
      </c>
      <c r="J16" s="73"/>
      <c r="K16" s="73"/>
      <c r="L16" s="73"/>
      <c r="M16" s="73"/>
      <c r="N16" s="73"/>
      <c r="O16" s="73"/>
      <c r="P16" s="73"/>
      <c r="Q16" s="73"/>
      <c r="R16" s="73"/>
      <c r="S16" s="73"/>
      <c r="T16" s="73"/>
      <c r="U16" s="73"/>
      <c r="V16" s="73">
        <v>1</v>
      </c>
      <c r="W16" s="73">
        <v>1</v>
      </c>
      <c r="X16" s="73">
        <v>1</v>
      </c>
      <c r="Y16" s="73">
        <v>1</v>
      </c>
      <c r="Z16" s="73">
        <v>1</v>
      </c>
      <c r="AA16" s="73"/>
      <c r="AB16" s="73"/>
      <c r="AC16" s="73"/>
      <c r="AD16" s="73"/>
      <c r="AE16" s="73"/>
      <c r="AF16" s="73"/>
      <c r="AG16" s="73"/>
      <c r="AH16" s="73"/>
      <c r="AI16" s="73"/>
      <c r="AJ16" s="73"/>
      <c r="AK16" s="73"/>
      <c r="AL16" s="73"/>
      <c r="AM16" s="73"/>
      <c r="AN16" s="73"/>
      <c r="AO16" s="73"/>
      <c r="AP16" s="73"/>
      <c r="AQ16" s="73"/>
      <c r="AR16" s="73">
        <v>1</v>
      </c>
      <c r="AS16" s="73">
        <v>1</v>
      </c>
      <c r="AT16" s="73">
        <v>1</v>
      </c>
      <c r="AU16" s="73">
        <v>1</v>
      </c>
      <c r="AV16" s="73">
        <v>1</v>
      </c>
      <c r="AW16" s="73"/>
      <c r="AX16" s="73"/>
      <c r="AY16" s="73"/>
      <c r="AZ16" s="73"/>
      <c r="BA16" s="73"/>
      <c r="BB16" s="73"/>
      <c r="BC16" s="73"/>
      <c r="BD16" s="73"/>
      <c r="BE16" s="73"/>
      <c r="BF16" s="73"/>
      <c r="BG16" s="73"/>
      <c r="BH16" s="73"/>
      <c r="BI16" s="73">
        <v>1</v>
      </c>
      <c r="BJ16" s="73">
        <v>1</v>
      </c>
      <c r="BK16" s="73">
        <v>1</v>
      </c>
      <c r="BL16" s="73">
        <v>1</v>
      </c>
      <c r="BM16" s="73"/>
      <c r="BN16" s="73"/>
      <c r="BO16" s="73"/>
      <c r="BP16" s="73"/>
      <c r="BQ16" s="73"/>
      <c r="BR16" s="73"/>
      <c r="BS16" s="73"/>
      <c r="BT16" s="73"/>
      <c r="BU16" s="73"/>
      <c r="BV16" s="73"/>
      <c r="BW16" s="73"/>
      <c r="BX16" s="73"/>
      <c r="BY16" s="73">
        <v>1</v>
      </c>
      <c r="BZ16" s="73">
        <v>1</v>
      </c>
      <c r="CA16" s="73">
        <v>1</v>
      </c>
      <c r="CB16" s="73">
        <v>1</v>
      </c>
      <c r="CC16" s="73">
        <v>1</v>
      </c>
      <c r="CD16" s="73"/>
      <c r="CE16" s="73"/>
      <c r="CF16" s="73"/>
      <c r="CG16" s="73"/>
      <c r="CH16" s="73"/>
      <c r="CI16" s="73"/>
      <c r="CJ16" s="73"/>
      <c r="CK16" s="73"/>
      <c r="CL16" s="73"/>
      <c r="CM16" s="73"/>
      <c r="CN16" s="73"/>
      <c r="CO16" s="73"/>
      <c r="CP16" s="73"/>
      <c r="CQ16" s="73"/>
      <c r="CR16" s="73"/>
      <c r="CS16" s="73"/>
      <c r="CT16" s="73"/>
      <c r="CU16" s="73">
        <v>1</v>
      </c>
      <c r="CV16" s="73">
        <v>1</v>
      </c>
      <c r="CW16" s="73">
        <v>1</v>
      </c>
      <c r="CX16" s="73">
        <v>1</v>
      </c>
      <c r="CY16" s="73">
        <v>1</v>
      </c>
      <c r="CZ16" s="73"/>
      <c r="DA16" s="73"/>
      <c r="DB16" s="73"/>
      <c r="DC16" s="73"/>
      <c r="DD16" s="73"/>
      <c r="DE16" s="73"/>
      <c r="DF16" s="73"/>
      <c r="DG16" s="73"/>
      <c r="DH16" s="73"/>
      <c r="DI16" s="73"/>
      <c r="DJ16" s="73"/>
      <c r="DK16" s="74"/>
      <c r="DL16" s="68">
        <f t="shared" si="1"/>
        <v>0</v>
      </c>
      <c r="DM16" s="69">
        <f t="shared" si="2"/>
        <v>3</v>
      </c>
      <c r="DN16" s="69">
        <f t="shared" si="3"/>
        <v>0</v>
      </c>
      <c r="DO16" s="70">
        <f t="shared" si="4"/>
        <v>0</v>
      </c>
      <c r="DP16" s="120">
        <v>0</v>
      </c>
      <c r="DQ16" s="121">
        <f t="shared" si="0"/>
        <v>0</v>
      </c>
    </row>
    <row r="17" spans="1:121" ht="12.75" customHeight="1" x14ac:dyDescent="0.2">
      <c r="A17" s="94">
        <v>10</v>
      </c>
      <c r="B17" s="179" t="s">
        <v>169</v>
      </c>
      <c r="C17" s="31" t="s">
        <v>170</v>
      </c>
      <c r="D17" s="110" t="s">
        <v>173</v>
      </c>
      <c r="E17" s="140"/>
      <c r="F17" s="73"/>
      <c r="G17" s="73"/>
      <c r="H17" s="73"/>
      <c r="I17" s="73"/>
      <c r="J17" s="73">
        <v>1</v>
      </c>
      <c r="K17" s="73">
        <v>1</v>
      </c>
      <c r="L17" s="73"/>
      <c r="M17" s="73"/>
      <c r="N17" s="73"/>
      <c r="O17" s="73"/>
      <c r="P17" s="73"/>
      <c r="Q17" s="73"/>
      <c r="R17" s="73"/>
      <c r="S17" s="73"/>
      <c r="T17" s="73"/>
      <c r="U17" s="73"/>
      <c r="V17" s="73"/>
      <c r="W17" s="73"/>
      <c r="X17" s="73"/>
      <c r="Y17" s="73"/>
      <c r="Z17" s="73"/>
      <c r="AA17" s="73">
        <v>1</v>
      </c>
      <c r="AB17" s="73">
        <v>1</v>
      </c>
      <c r="AC17" s="73"/>
      <c r="AD17" s="73"/>
      <c r="AE17" s="73"/>
      <c r="AF17" s="73"/>
      <c r="AG17" s="73"/>
      <c r="AH17" s="73"/>
      <c r="AI17" s="73"/>
      <c r="AJ17" s="73"/>
      <c r="AK17" s="73"/>
      <c r="AL17" s="73"/>
      <c r="AM17" s="73"/>
      <c r="AN17" s="73"/>
      <c r="AO17" s="73"/>
      <c r="AP17" s="73"/>
      <c r="AQ17" s="73"/>
      <c r="AR17" s="73"/>
      <c r="AS17" s="73"/>
      <c r="AT17" s="73"/>
      <c r="AU17" s="73"/>
      <c r="AV17" s="73"/>
      <c r="AW17" s="73">
        <v>1</v>
      </c>
      <c r="AX17" s="73"/>
      <c r="AY17" s="73"/>
      <c r="AZ17" s="73"/>
      <c r="BA17" s="73"/>
      <c r="BB17" s="73"/>
      <c r="BC17" s="73"/>
      <c r="BD17" s="73"/>
      <c r="BE17" s="73"/>
      <c r="BF17" s="73"/>
      <c r="BG17" s="73"/>
      <c r="BH17" s="73"/>
      <c r="BI17" s="73"/>
      <c r="BJ17" s="73"/>
      <c r="BK17" s="73"/>
      <c r="BL17" s="73"/>
      <c r="BM17" s="73">
        <v>1</v>
      </c>
      <c r="BN17" s="73">
        <v>1</v>
      </c>
      <c r="BO17" s="73"/>
      <c r="BP17" s="73"/>
      <c r="BQ17" s="73"/>
      <c r="BR17" s="73"/>
      <c r="BS17" s="73"/>
      <c r="BT17" s="73"/>
      <c r="BU17" s="73"/>
      <c r="BV17" s="73"/>
      <c r="BW17" s="73"/>
      <c r="BX17" s="73"/>
      <c r="BY17" s="73"/>
      <c r="BZ17" s="73"/>
      <c r="CA17" s="73"/>
      <c r="CB17" s="73"/>
      <c r="CC17" s="73"/>
      <c r="CD17" s="73">
        <v>1</v>
      </c>
      <c r="CE17" s="73">
        <v>1</v>
      </c>
      <c r="CF17" s="73"/>
      <c r="CG17" s="73"/>
      <c r="CH17" s="73"/>
      <c r="CI17" s="73"/>
      <c r="CJ17" s="73"/>
      <c r="CK17" s="73"/>
      <c r="CL17" s="73"/>
      <c r="CM17" s="73"/>
      <c r="CN17" s="73"/>
      <c r="CO17" s="73"/>
      <c r="CP17" s="73"/>
      <c r="CQ17" s="73"/>
      <c r="CR17" s="73"/>
      <c r="CS17" s="73"/>
      <c r="CT17" s="73"/>
      <c r="CU17" s="73"/>
      <c r="CV17" s="73"/>
      <c r="CW17" s="73"/>
      <c r="CX17" s="73"/>
      <c r="CY17" s="73"/>
      <c r="CZ17" s="73">
        <v>1</v>
      </c>
      <c r="DA17" s="73"/>
      <c r="DB17" s="73"/>
      <c r="DC17" s="73"/>
      <c r="DD17" s="73"/>
      <c r="DE17" s="73"/>
      <c r="DF17" s="73"/>
      <c r="DG17" s="73"/>
      <c r="DH17" s="73"/>
      <c r="DI17" s="73"/>
      <c r="DJ17" s="73"/>
      <c r="DK17" s="74"/>
      <c r="DL17" s="68">
        <f t="shared" si="1"/>
        <v>0</v>
      </c>
      <c r="DM17" s="69">
        <f t="shared" si="2"/>
        <v>3</v>
      </c>
      <c r="DN17" s="69">
        <f t="shared" si="3"/>
        <v>0</v>
      </c>
      <c r="DO17" s="70">
        <f t="shared" si="4"/>
        <v>0</v>
      </c>
      <c r="DP17" s="120">
        <v>0</v>
      </c>
      <c r="DQ17" s="121">
        <f t="shared" si="0"/>
        <v>0</v>
      </c>
    </row>
    <row r="18" spans="1:121" ht="12.75" customHeight="1" x14ac:dyDescent="0.2">
      <c r="A18" s="94"/>
      <c r="B18" s="171" t="s">
        <v>205</v>
      </c>
      <c r="C18" s="170"/>
      <c r="D18" s="110" t="s">
        <v>173</v>
      </c>
      <c r="E18" s="140"/>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4"/>
      <c r="DL18" s="68" t="str">
        <f t="shared" si="1"/>
        <v/>
      </c>
      <c r="DM18" s="69" t="str">
        <f t="shared" si="2"/>
        <v/>
      </c>
      <c r="DN18" s="69" t="str">
        <f t="shared" si="3"/>
        <v/>
      </c>
      <c r="DO18" s="70" t="str">
        <f t="shared" si="4"/>
        <v/>
      </c>
      <c r="DP18" s="120"/>
      <c r="DQ18" s="121" t="str">
        <f t="shared" si="0"/>
        <v/>
      </c>
    </row>
    <row r="19" spans="1:121" ht="12.75" customHeight="1" x14ac:dyDescent="0.2">
      <c r="A19" s="94">
        <v>10</v>
      </c>
      <c r="B19" s="97" t="s">
        <v>206</v>
      </c>
      <c r="C19" s="31" t="s">
        <v>207</v>
      </c>
      <c r="D19" s="110" t="s">
        <v>173</v>
      </c>
      <c r="E19" s="140"/>
      <c r="F19" s="73"/>
      <c r="G19" s="73"/>
      <c r="H19" s="73"/>
      <c r="I19" s="73"/>
      <c r="J19" s="73"/>
      <c r="K19" s="73"/>
      <c r="L19" s="73"/>
      <c r="M19" s="73"/>
      <c r="N19" s="73"/>
      <c r="O19" s="73"/>
      <c r="P19" s="73">
        <v>2</v>
      </c>
      <c r="Q19" s="73">
        <v>2</v>
      </c>
      <c r="R19" s="73">
        <v>2</v>
      </c>
      <c r="S19" s="73">
        <v>2</v>
      </c>
      <c r="T19" s="73"/>
      <c r="U19" s="73"/>
      <c r="V19" s="73"/>
      <c r="W19" s="73"/>
      <c r="X19" s="73"/>
      <c r="Y19" s="73"/>
      <c r="Z19" s="73"/>
      <c r="AA19" s="73"/>
      <c r="AB19" s="73"/>
      <c r="AC19" s="73"/>
      <c r="AD19" s="73"/>
      <c r="AE19" s="73"/>
      <c r="AF19" s="73"/>
      <c r="AG19" s="73"/>
      <c r="AH19" s="73"/>
      <c r="AI19" s="73">
        <v>2</v>
      </c>
      <c r="AJ19" s="73">
        <v>2</v>
      </c>
      <c r="AK19" s="73">
        <v>2</v>
      </c>
      <c r="AL19" s="73">
        <v>2</v>
      </c>
      <c r="AM19" s="73"/>
      <c r="AN19" s="73"/>
      <c r="AO19" s="73"/>
      <c r="AP19" s="73"/>
      <c r="AQ19" s="73"/>
      <c r="AR19" s="73"/>
      <c r="AS19" s="73"/>
      <c r="AT19" s="73"/>
      <c r="AU19" s="73"/>
      <c r="AV19" s="73"/>
      <c r="AW19" s="73"/>
      <c r="AX19" s="73"/>
      <c r="AY19" s="73"/>
      <c r="AZ19" s="73"/>
      <c r="BA19" s="73"/>
      <c r="BB19" s="73"/>
      <c r="BC19" s="73"/>
      <c r="BD19" s="73">
        <v>2</v>
      </c>
      <c r="BE19" s="73">
        <v>2</v>
      </c>
      <c r="BF19" s="73">
        <v>2</v>
      </c>
      <c r="BG19" s="73">
        <v>2</v>
      </c>
      <c r="BH19" s="73"/>
      <c r="BI19" s="73"/>
      <c r="BJ19" s="73"/>
      <c r="BK19" s="73"/>
      <c r="BL19" s="73"/>
      <c r="BM19" s="73"/>
      <c r="BN19" s="73"/>
      <c r="BO19" s="73"/>
      <c r="BP19" s="73"/>
      <c r="BQ19" s="73"/>
      <c r="BR19" s="73"/>
      <c r="BS19" s="73">
        <v>2</v>
      </c>
      <c r="BT19" s="73">
        <v>2</v>
      </c>
      <c r="BU19" s="73">
        <v>2</v>
      </c>
      <c r="BV19" s="73">
        <v>2</v>
      </c>
      <c r="BW19" s="73"/>
      <c r="BX19" s="73"/>
      <c r="BY19" s="73"/>
      <c r="BZ19" s="73"/>
      <c r="CA19" s="73"/>
      <c r="CB19" s="73"/>
      <c r="CC19" s="73"/>
      <c r="CD19" s="73"/>
      <c r="CE19" s="73"/>
      <c r="CF19" s="73"/>
      <c r="CG19" s="73"/>
      <c r="CH19" s="73"/>
      <c r="CI19" s="73"/>
      <c r="CJ19" s="73"/>
      <c r="CK19" s="73"/>
      <c r="CL19" s="73">
        <v>2</v>
      </c>
      <c r="CM19" s="73">
        <v>2</v>
      </c>
      <c r="CN19" s="73">
        <v>2</v>
      </c>
      <c r="CO19" s="73">
        <v>2</v>
      </c>
      <c r="CP19" s="73"/>
      <c r="CQ19" s="73"/>
      <c r="CR19" s="73"/>
      <c r="CS19" s="73"/>
      <c r="CT19" s="73"/>
      <c r="CU19" s="73"/>
      <c r="CV19" s="73"/>
      <c r="CW19" s="73"/>
      <c r="CX19" s="73"/>
      <c r="CY19" s="73"/>
      <c r="CZ19" s="73"/>
      <c r="DA19" s="73"/>
      <c r="DB19" s="73"/>
      <c r="DC19" s="73"/>
      <c r="DD19" s="73"/>
      <c r="DE19" s="73"/>
      <c r="DF19" s="73"/>
      <c r="DG19" s="73">
        <v>2</v>
      </c>
      <c r="DH19" s="73">
        <v>2</v>
      </c>
      <c r="DI19" s="73">
        <v>2</v>
      </c>
      <c r="DJ19" s="73">
        <v>2</v>
      </c>
      <c r="DK19" s="74"/>
      <c r="DL19" s="68">
        <f t="shared" si="1"/>
        <v>0</v>
      </c>
      <c r="DM19" s="69">
        <f t="shared" si="2"/>
        <v>3</v>
      </c>
      <c r="DN19" s="69">
        <f t="shared" si="3"/>
        <v>0</v>
      </c>
      <c r="DO19" s="70">
        <f t="shared" si="4"/>
        <v>0</v>
      </c>
      <c r="DP19" s="120">
        <v>0</v>
      </c>
      <c r="DQ19" s="121">
        <f t="shared" si="0"/>
        <v>0</v>
      </c>
    </row>
    <row r="20" spans="1:121" ht="12.75" customHeight="1" x14ac:dyDescent="0.2">
      <c r="A20" s="94">
        <v>10</v>
      </c>
      <c r="B20" s="97" t="s">
        <v>208</v>
      </c>
      <c r="C20" s="31" t="s">
        <v>209</v>
      </c>
      <c r="D20" s="110" t="s">
        <v>173</v>
      </c>
      <c r="E20" s="140"/>
      <c r="F20" s="73"/>
      <c r="G20" s="73"/>
      <c r="H20" s="73"/>
      <c r="I20" s="73"/>
      <c r="J20" s="73"/>
      <c r="K20" s="73"/>
      <c r="L20" s="73"/>
      <c r="M20" s="73"/>
      <c r="N20" s="73"/>
      <c r="O20" s="73"/>
      <c r="P20" s="73"/>
      <c r="Q20" s="73"/>
      <c r="R20" s="73"/>
      <c r="S20" s="73"/>
      <c r="T20" s="73">
        <v>2</v>
      </c>
      <c r="U20" s="73">
        <v>2</v>
      </c>
      <c r="V20" s="73"/>
      <c r="W20" s="73"/>
      <c r="X20" s="73"/>
      <c r="Y20" s="73"/>
      <c r="Z20" s="73"/>
      <c r="AA20" s="73"/>
      <c r="AB20" s="73"/>
      <c r="AC20" s="73"/>
      <c r="AD20" s="73"/>
      <c r="AE20" s="73"/>
      <c r="AF20" s="73"/>
      <c r="AG20" s="73"/>
      <c r="AH20" s="73"/>
      <c r="AI20" s="73"/>
      <c r="AJ20" s="73"/>
      <c r="AK20" s="73"/>
      <c r="AL20" s="73"/>
      <c r="AM20" s="73">
        <v>2</v>
      </c>
      <c r="AN20" s="73">
        <v>2</v>
      </c>
      <c r="AO20" s="73">
        <v>2</v>
      </c>
      <c r="AP20" s="73">
        <v>2</v>
      </c>
      <c r="AQ20" s="73">
        <v>2</v>
      </c>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v>2</v>
      </c>
      <c r="BX20" s="73">
        <v>2</v>
      </c>
      <c r="BY20" s="73"/>
      <c r="BZ20" s="73"/>
      <c r="CA20" s="73"/>
      <c r="CB20" s="73"/>
      <c r="CC20" s="73"/>
      <c r="CD20" s="73"/>
      <c r="CE20" s="73"/>
      <c r="CF20" s="73"/>
      <c r="CG20" s="73"/>
      <c r="CH20" s="73"/>
      <c r="CI20" s="73"/>
      <c r="CJ20" s="73"/>
      <c r="CK20" s="73"/>
      <c r="CL20" s="73"/>
      <c r="CM20" s="73"/>
      <c r="CN20" s="73"/>
      <c r="CO20" s="73"/>
      <c r="CP20" s="73">
        <v>2</v>
      </c>
      <c r="CQ20" s="73">
        <v>2</v>
      </c>
      <c r="CR20" s="73">
        <v>2</v>
      </c>
      <c r="CS20" s="73">
        <v>2</v>
      </c>
      <c r="CT20" s="73">
        <v>2</v>
      </c>
      <c r="CU20" s="73"/>
      <c r="CV20" s="73"/>
      <c r="CW20" s="73"/>
      <c r="CX20" s="73"/>
      <c r="CY20" s="73"/>
      <c r="CZ20" s="73"/>
      <c r="DA20" s="73"/>
      <c r="DB20" s="73"/>
      <c r="DC20" s="73"/>
      <c r="DD20" s="73"/>
      <c r="DE20" s="73"/>
      <c r="DF20" s="73"/>
      <c r="DG20" s="73"/>
      <c r="DH20" s="73"/>
      <c r="DI20" s="73"/>
      <c r="DJ20" s="73"/>
      <c r="DK20" s="74"/>
      <c r="DL20" s="68">
        <f t="shared" si="1"/>
        <v>0</v>
      </c>
      <c r="DM20" s="69">
        <f t="shared" si="2"/>
        <v>3</v>
      </c>
      <c r="DN20" s="69">
        <f t="shared" si="3"/>
        <v>0</v>
      </c>
      <c r="DO20" s="70">
        <f t="shared" si="4"/>
        <v>0</v>
      </c>
      <c r="DP20" s="120">
        <v>0</v>
      </c>
      <c r="DQ20" s="121">
        <f t="shared" si="0"/>
        <v>0</v>
      </c>
    </row>
    <row r="21" spans="1:121" ht="12.75" customHeight="1" x14ac:dyDescent="0.2">
      <c r="A21" s="94"/>
      <c r="B21" s="171" t="s">
        <v>204</v>
      </c>
      <c r="C21" s="170"/>
      <c r="D21" s="110" t="s">
        <v>173</v>
      </c>
      <c r="E21" s="140"/>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4"/>
      <c r="DL21" s="68" t="str">
        <f>IF(A21="","",IF(AND(ISERROR(SEARCH("U",E21))=FALSE,CoatedBoards=TRUE),0,IF(AND(ISERROR(SEARCH("C",E21))=FALSE,CoatedBoards=FALSE),0,SUMPRODUCT($E$6:$DK$6,E21:DK21))))</f>
        <v/>
      </c>
      <c r="DM21" s="69" t="str">
        <f>IF(A21="","",VLOOKUP(A21,TheMatrix,5,FALSE))</f>
        <v/>
      </c>
      <c r="DN21" s="69" t="str">
        <f>IF(A21="","",IF(DL21&gt;0,MAX(CEILING(DL21/VLOOKUP(A21,TheMatrix,3,FALSE),1)*VLOOKUP(A21,TheMatrix,2,FALSE),VLOOKUP(A21,TheMatrix,4,FALSE)),0))</f>
        <v/>
      </c>
      <c r="DO21" s="70" t="str">
        <f>IF(A21="","",IF(DM21&gt;SparingLevel,0,DN21))</f>
        <v/>
      </c>
      <c r="DP21" s="120"/>
      <c r="DQ21" s="121" t="str">
        <f>IF(A21="","",IF(ISERROR(DO21*DP21),IF(DO21&lt;&gt;0,"Ask for Quote",0),DO21*DP21))</f>
        <v/>
      </c>
    </row>
    <row r="22" spans="1:121" ht="12.75" customHeight="1" x14ac:dyDescent="0.2">
      <c r="A22" s="94">
        <v>11</v>
      </c>
      <c r="B22" s="97" t="s">
        <v>202</v>
      </c>
      <c r="C22" s="31" t="s">
        <v>203</v>
      </c>
      <c r="D22" s="110" t="s">
        <v>173</v>
      </c>
      <c r="E22" s="140"/>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v>1</v>
      </c>
      <c r="AO22" s="73">
        <v>1</v>
      </c>
      <c r="AP22" s="73">
        <v>1</v>
      </c>
      <c r="AQ22" s="73">
        <v>1</v>
      </c>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v>1</v>
      </c>
      <c r="CR22" s="73">
        <v>1</v>
      </c>
      <c r="CS22" s="73">
        <v>1</v>
      </c>
      <c r="CT22" s="73">
        <v>1</v>
      </c>
      <c r="CU22" s="73"/>
      <c r="CV22" s="73"/>
      <c r="CW22" s="73"/>
      <c r="CX22" s="73"/>
      <c r="CY22" s="73"/>
      <c r="CZ22" s="73"/>
      <c r="DA22" s="73"/>
      <c r="DB22" s="73"/>
      <c r="DC22" s="73"/>
      <c r="DD22" s="73"/>
      <c r="DE22" s="73"/>
      <c r="DF22" s="73"/>
      <c r="DG22" s="73"/>
      <c r="DH22" s="73"/>
      <c r="DI22" s="73"/>
      <c r="DJ22" s="73"/>
      <c r="DK22" s="74"/>
      <c r="DL22" s="68">
        <f>IF(A22="","",IF(AND(ISERROR(SEARCH("U",E22))=FALSE,CoatedBoards=TRUE),0,IF(AND(ISERROR(SEARCH("C",E22))=FALSE,CoatedBoards=FALSE),0,SUMPRODUCT($E$6:$DK$6,E22:DK22))))</f>
        <v>0</v>
      </c>
      <c r="DM22" s="69" t="str">
        <f>IF(A22="","",VLOOKUP(A22,TheMatrix,5,FALSE))</f>
        <v>NR</v>
      </c>
      <c r="DN22" s="69">
        <f>IF(A22="","",IF(DL22&gt;0,MAX(CEILING(DL22/VLOOKUP(A22,TheMatrix,3,FALSE),1)*VLOOKUP(A22,TheMatrix,2,FALSE),VLOOKUP(A22,TheMatrix,4,FALSE)),0))</f>
        <v>0</v>
      </c>
      <c r="DO22" s="70">
        <f>IF(A22="","",IF(DM22&gt;SparingLevel,0,DN22))</f>
        <v>0</v>
      </c>
      <c r="DP22" s="120">
        <v>0</v>
      </c>
      <c r="DQ22" s="121">
        <f>IF(A22="","",IF(ISERROR(DO22*DP22),IF(DO22&lt;&gt;0,"Ask for Quote",0),DO22*DP22))</f>
        <v>0</v>
      </c>
    </row>
    <row r="23" spans="1:121" ht="12.75" customHeight="1" x14ac:dyDescent="0.2">
      <c r="A23" s="94"/>
      <c r="B23" s="171" t="s">
        <v>177</v>
      </c>
      <c r="C23" s="170"/>
      <c r="D23" s="110" t="s">
        <v>173</v>
      </c>
      <c r="E23" s="140"/>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4"/>
      <c r="DL23" s="68" t="str">
        <f t="shared" si="1"/>
        <v/>
      </c>
      <c r="DM23" s="69" t="str">
        <f t="shared" si="2"/>
        <v/>
      </c>
      <c r="DN23" s="69" t="str">
        <f t="shared" si="3"/>
        <v/>
      </c>
      <c r="DO23" s="70" t="str">
        <f t="shared" si="4"/>
        <v/>
      </c>
      <c r="DP23" s="120"/>
      <c r="DQ23" s="121" t="str">
        <f t="shared" si="0"/>
        <v/>
      </c>
    </row>
    <row r="24" spans="1:121" ht="12.75" customHeight="1" x14ac:dyDescent="0.2">
      <c r="A24" s="94">
        <v>10</v>
      </c>
      <c r="B24" s="97" t="s">
        <v>113</v>
      </c>
      <c r="C24" s="31" t="s">
        <v>114</v>
      </c>
      <c r="D24" s="110" t="s">
        <v>173</v>
      </c>
      <c r="E24" s="140"/>
      <c r="F24" s="73">
        <v>1</v>
      </c>
      <c r="G24" s="73">
        <v>1</v>
      </c>
      <c r="H24" s="73">
        <v>1</v>
      </c>
      <c r="I24" s="73">
        <v>1</v>
      </c>
      <c r="J24" s="73">
        <v>1</v>
      </c>
      <c r="K24" s="73">
        <v>1</v>
      </c>
      <c r="L24" s="73"/>
      <c r="M24" s="73"/>
      <c r="N24" s="73"/>
      <c r="O24" s="73"/>
      <c r="P24" s="73"/>
      <c r="Q24" s="73"/>
      <c r="R24" s="73"/>
      <c r="S24" s="73"/>
      <c r="T24" s="73"/>
      <c r="U24" s="73"/>
      <c r="V24" s="73">
        <v>1</v>
      </c>
      <c r="W24" s="73">
        <v>1</v>
      </c>
      <c r="X24" s="73">
        <v>1</v>
      </c>
      <c r="Y24" s="73">
        <v>1</v>
      </c>
      <c r="Z24" s="73">
        <v>1</v>
      </c>
      <c r="AA24" s="73">
        <v>1</v>
      </c>
      <c r="AB24" s="73">
        <v>1</v>
      </c>
      <c r="AC24" s="73"/>
      <c r="AD24" s="73"/>
      <c r="AE24" s="73"/>
      <c r="AF24" s="73"/>
      <c r="AG24" s="73"/>
      <c r="AH24" s="73"/>
      <c r="AI24" s="73"/>
      <c r="AJ24" s="73"/>
      <c r="AK24" s="73"/>
      <c r="AL24" s="73"/>
      <c r="AM24" s="73"/>
      <c r="AN24" s="73"/>
      <c r="AO24" s="73"/>
      <c r="AP24" s="73"/>
      <c r="AQ24" s="73"/>
      <c r="AR24" s="73">
        <v>1</v>
      </c>
      <c r="AS24" s="73">
        <v>1</v>
      </c>
      <c r="AT24" s="73">
        <v>1</v>
      </c>
      <c r="AU24" s="73">
        <v>1</v>
      </c>
      <c r="AV24" s="73">
        <v>1</v>
      </c>
      <c r="AW24" s="73">
        <v>1</v>
      </c>
      <c r="AX24" s="73"/>
      <c r="AY24" s="73"/>
      <c r="AZ24" s="73"/>
      <c r="BA24" s="73"/>
      <c r="BB24" s="73"/>
      <c r="BC24" s="73"/>
      <c r="BD24" s="73"/>
      <c r="BE24" s="73"/>
      <c r="BF24" s="73"/>
      <c r="BG24" s="73"/>
      <c r="BH24" s="73"/>
      <c r="BI24" s="73">
        <v>1</v>
      </c>
      <c r="BJ24" s="73">
        <v>1</v>
      </c>
      <c r="BK24" s="73">
        <v>1</v>
      </c>
      <c r="BL24" s="73">
        <v>1</v>
      </c>
      <c r="BM24" s="73">
        <v>1</v>
      </c>
      <c r="BN24" s="73">
        <v>1</v>
      </c>
      <c r="BO24" s="73"/>
      <c r="BP24" s="73"/>
      <c r="BQ24" s="73"/>
      <c r="BR24" s="73"/>
      <c r="BS24" s="73"/>
      <c r="BT24" s="73"/>
      <c r="BU24" s="73"/>
      <c r="BV24" s="73"/>
      <c r="BW24" s="73"/>
      <c r="BX24" s="73"/>
      <c r="BY24" s="73">
        <v>1</v>
      </c>
      <c r="BZ24" s="73">
        <v>1</v>
      </c>
      <c r="CA24" s="73">
        <v>1</v>
      </c>
      <c r="CB24" s="73">
        <v>1</v>
      </c>
      <c r="CC24" s="73">
        <v>1</v>
      </c>
      <c r="CD24" s="73">
        <v>1</v>
      </c>
      <c r="CE24" s="73">
        <v>1</v>
      </c>
      <c r="CF24" s="73"/>
      <c r="CG24" s="73"/>
      <c r="CH24" s="73"/>
      <c r="CI24" s="73"/>
      <c r="CJ24" s="73"/>
      <c r="CK24" s="73"/>
      <c r="CL24" s="73"/>
      <c r="CM24" s="73"/>
      <c r="CN24" s="73"/>
      <c r="CO24" s="73"/>
      <c r="CP24" s="73"/>
      <c r="CQ24" s="73"/>
      <c r="CR24" s="73"/>
      <c r="CS24" s="73"/>
      <c r="CT24" s="73"/>
      <c r="CU24" s="73">
        <v>1</v>
      </c>
      <c r="CV24" s="73">
        <v>1</v>
      </c>
      <c r="CW24" s="73">
        <v>1</v>
      </c>
      <c r="CX24" s="73">
        <v>1</v>
      </c>
      <c r="CY24" s="73">
        <v>1</v>
      </c>
      <c r="CZ24" s="73">
        <v>1</v>
      </c>
      <c r="DA24" s="73"/>
      <c r="DB24" s="73"/>
      <c r="DC24" s="73"/>
      <c r="DD24" s="73"/>
      <c r="DE24" s="73"/>
      <c r="DF24" s="73"/>
      <c r="DG24" s="73"/>
      <c r="DH24" s="73"/>
      <c r="DI24" s="73"/>
      <c r="DJ24" s="73"/>
      <c r="DK24" s="74"/>
      <c r="DL24" s="68">
        <f t="shared" si="1"/>
        <v>0</v>
      </c>
      <c r="DM24" s="69">
        <f t="shared" si="2"/>
        <v>3</v>
      </c>
      <c r="DN24" s="69">
        <f t="shared" si="3"/>
        <v>0</v>
      </c>
      <c r="DO24" s="70">
        <f t="shared" si="4"/>
        <v>0</v>
      </c>
      <c r="DP24" s="120">
        <v>0</v>
      </c>
      <c r="DQ24" s="121">
        <f t="shared" si="0"/>
        <v>0</v>
      </c>
    </row>
    <row r="25" spans="1:121" ht="12.75" customHeight="1" x14ac:dyDescent="0.2">
      <c r="A25" s="94">
        <v>10</v>
      </c>
      <c r="B25" s="97" t="s">
        <v>115</v>
      </c>
      <c r="C25" s="31" t="s">
        <v>116</v>
      </c>
      <c r="D25" s="110" t="s">
        <v>173</v>
      </c>
      <c r="E25" s="140"/>
      <c r="F25" s="73"/>
      <c r="G25" s="73"/>
      <c r="H25" s="73"/>
      <c r="I25" s="73"/>
      <c r="J25" s="73"/>
      <c r="K25" s="73"/>
      <c r="L25" s="73">
        <v>1</v>
      </c>
      <c r="M25" s="73">
        <v>1</v>
      </c>
      <c r="N25" s="73">
        <v>1</v>
      </c>
      <c r="O25" s="73">
        <v>1</v>
      </c>
      <c r="P25" s="73"/>
      <c r="Q25" s="73"/>
      <c r="R25" s="73"/>
      <c r="S25" s="73"/>
      <c r="T25" s="73"/>
      <c r="U25" s="73"/>
      <c r="V25" s="73"/>
      <c r="W25" s="73"/>
      <c r="X25" s="73"/>
      <c r="Y25" s="73"/>
      <c r="Z25" s="73"/>
      <c r="AA25" s="73"/>
      <c r="AB25" s="73"/>
      <c r="AC25" s="73">
        <v>1</v>
      </c>
      <c r="AD25" s="73">
        <v>1</v>
      </c>
      <c r="AE25" s="73">
        <v>1</v>
      </c>
      <c r="AF25" s="73">
        <v>1</v>
      </c>
      <c r="AG25" s="73">
        <v>1</v>
      </c>
      <c r="AH25" s="73">
        <v>1</v>
      </c>
      <c r="AI25" s="73"/>
      <c r="AJ25" s="73"/>
      <c r="AK25" s="73"/>
      <c r="AL25" s="73"/>
      <c r="AM25" s="73"/>
      <c r="AN25" s="73"/>
      <c r="AO25" s="73"/>
      <c r="AP25" s="73"/>
      <c r="AQ25" s="73"/>
      <c r="AR25" s="73"/>
      <c r="AS25" s="73"/>
      <c r="AT25" s="73"/>
      <c r="AU25" s="73"/>
      <c r="AV25" s="73"/>
      <c r="AW25" s="73"/>
      <c r="AX25" s="73">
        <v>1</v>
      </c>
      <c r="AY25" s="73">
        <v>1</v>
      </c>
      <c r="AZ25" s="73">
        <v>1</v>
      </c>
      <c r="BA25" s="73">
        <v>1</v>
      </c>
      <c r="BB25" s="73">
        <v>1</v>
      </c>
      <c r="BC25" s="73">
        <v>1</v>
      </c>
      <c r="BD25" s="73"/>
      <c r="BE25" s="73"/>
      <c r="BF25" s="73"/>
      <c r="BG25" s="73"/>
      <c r="BH25" s="73"/>
      <c r="BI25" s="73"/>
      <c r="BJ25" s="73"/>
      <c r="BK25" s="73"/>
      <c r="BL25" s="73"/>
      <c r="BM25" s="73"/>
      <c r="BN25" s="73"/>
      <c r="BO25" s="73">
        <v>1</v>
      </c>
      <c r="BP25" s="73">
        <v>1</v>
      </c>
      <c r="BQ25" s="73">
        <v>1</v>
      </c>
      <c r="BR25" s="73">
        <v>1</v>
      </c>
      <c r="BS25" s="73"/>
      <c r="BT25" s="73"/>
      <c r="BU25" s="73"/>
      <c r="BV25" s="73"/>
      <c r="BW25" s="73"/>
      <c r="BX25" s="73"/>
      <c r="BY25" s="73"/>
      <c r="BZ25" s="73"/>
      <c r="CA25" s="73"/>
      <c r="CB25" s="73"/>
      <c r="CC25" s="73"/>
      <c r="CD25" s="73"/>
      <c r="CE25" s="73"/>
      <c r="CF25" s="73">
        <v>1</v>
      </c>
      <c r="CG25" s="73">
        <v>1</v>
      </c>
      <c r="CH25" s="73">
        <v>1</v>
      </c>
      <c r="CI25" s="73">
        <v>1</v>
      </c>
      <c r="CJ25" s="73">
        <v>1</v>
      </c>
      <c r="CK25" s="73">
        <v>1</v>
      </c>
      <c r="CL25" s="73"/>
      <c r="CM25" s="73"/>
      <c r="CN25" s="73"/>
      <c r="CO25" s="73"/>
      <c r="CP25" s="73"/>
      <c r="CQ25" s="73"/>
      <c r="CR25" s="73"/>
      <c r="CS25" s="73"/>
      <c r="CT25" s="73"/>
      <c r="CU25" s="73"/>
      <c r="CV25" s="73"/>
      <c r="CW25" s="73"/>
      <c r="CX25" s="73"/>
      <c r="CY25" s="73"/>
      <c r="CZ25" s="73"/>
      <c r="DA25" s="73">
        <v>1</v>
      </c>
      <c r="DB25" s="73">
        <v>1</v>
      </c>
      <c r="DC25" s="73">
        <v>1</v>
      </c>
      <c r="DD25" s="73">
        <v>1</v>
      </c>
      <c r="DE25" s="73">
        <v>1</v>
      </c>
      <c r="DF25" s="73">
        <v>1</v>
      </c>
      <c r="DG25" s="73"/>
      <c r="DH25" s="73"/>
      <c r="DI25" s="73"/>
      <c r="DJ25" s="73"/>
      <c r="DK25" s="74"/>
      <c r="DL25" s="68">
        <f t="shared" si="1"/>
        <v>0</v>
      </c>
      <c r="DM25" s="69">
        <f t="shared" si="2"/>
        <v>3</v>
      </c>
      <c r="DN25" s="69">
        <f t="shared" si="3"/>
        <v>0</v>
      </c>
      <c r="DO25" s="70">
        <f t="shared" si="4"/>
        <v>0</v>
      </c>
      <c r="DP25" s="120">
        <v>0</v>
      </c>
      <c r="DQ25" s="121">
        <f t="shared" si="0"/>
        <v>0</v>
      </c>
    </row>
    <row r="26" spans="1:121" ht="12.75" customHeight="1" x14ac:dyDescent="0.2">
      <c r="A26" s="94">
        <v>10</v>
      </c>
      <c r="B26" s="97" t="s">
        <v>194</v>
      </c>
      <c r="C26" s="31" t="s">
        <v>195</v>
      </c>
      <c r="D26" s="110" t="s">
        <v>173</v>
      </c>
      <c r="E26" s="140"/>
      <c r="F26" s="73"/>
      <c r="G26" s="73"/>
      <c r="H26" s="73"/>
      <c r="I26" s="73"/>
      <c r="J26" s="73"/>
      <c r="K26" s="73"/>
      <c r="L26" s="73"/>
      <c r="M26" s="73"/>
      <c r="N26" s="73"/>
      <c r="O26" s="73"/>
      <c r="P26" s="73">
        <v>2</v>
      </c>
      <c r="Q26" s="73">
        <v>2</v>
      </c>
      <c r="R26" s="73"/>
      <c r="S26" s="73"/>
      <c r="T26" s="73"/>
      <c r="U26" s="73"/>
      <c r="V26" s="73"/>
      <c r="W26" s="73"/>
      <c r="X26" s="73"/>
      <c r="Y26" s="73"/>
      <c r="Z26" s="73"/>
      <c r="AA26" s="73"/>
      <c r="AB26" s="73"/>
      <c r="AC26" s="73"/>
      <c r="AD26" s="73"/>
      <c r="AE26" s="73"/>
      <c r="AF26" s="73"/>
      <c r="AG26" s="73"/>
      <c r="AH26" s="73"/>
      <c r="AI26" s="73">
        <v>2</v>
      </c>
      <c r="AJ26" s="73">
        <v>2</v>
      </c>
      <c r="AK26" s="73"/>
      <c r="AL26" s="73"/>
      <c r="AM26" s="73"/>
      <c r="AN26" s="73"/>
      <c r="AO26" s="73"/>
      <c r="AP26" s="73"/>
      <c r="AQ26" s="73"/>
      <c r="AR26" s="73"/>
      <c r="AS26" s="73"/>
      <c r="AT26" s="73"/>
      <c r="AU26" s="73"/>
      <c r="AV26" s="73"/>
      <c r="AW26" s="73"/>
      <c r="AX26" s="73"/>
      <c r="AY26" s="73"/>
      <c r="AZ26" s="73"/>
      <c r="BA26" s="73"/>
      <c r="BB26" s="73"/>
      <c r="BC26" s="73"/>
      <c r="BD26" s="73">
        <v>2</v>
      </c>
      <c r="BE26" s="73">
        <v>2</v>
      </c>
      <c r="BF26" s="73">
        <v>2</v>
      </c>
      <c r="BG26" s="73"/>
      <c r="BH26" s="73"/>
      <c r="BI26" s="73"/>
      <c r="BJ26" s="73"/>
      <c r="BK26" s="73"/>
      <c r="BL26" s="73"/>
      <c r="BM26" s="73"/>
      <c r="BN26" s="73"/>
      <c r="BO26" s="73"/>
      <c r="BP26" s="73"/>
      <c r="BQ26" s="73"/>
      <c r="BR26" s="73"/>
      <c r="BS26" s="73">
        <v>2</v>
      </c>
      <c r="BT26" s="73">
        <v>2</v>
      </c>
      <c r="BU26" s="73"/>
      <c r="BV26" s="73"/>
      <c r="BW26" s="73"/>
      <c r="BX26" s="73"/>
      <c r="BY26" s="73"/>
      <c r="BZ26" s="73"/>
      <c r="CA26" s="73"/>
      <c r="CB26" s="73"/>
      <c r="CC26" s="73"/>
      <c r="CD26" s="73"/>
      <c r="CE26" s="73"/>
      <c r="CF26" s="73"/>
      <c r="CG26" s="73"/>
      <c r="CH26" s="73"/>
      <c r="CI26" s="73"/>
      <c r="CJ26" s="73"/>
      <c r="CK26" s="73"/>
      <c r="CL26" s="73">
        <v>2</v>
      </c>
      <c r="CM26" s="73">
        <v>2</v>
      </c>
      <c r="CN26" s="73"/>
      <c r="CO26" s="73"/>
      <c r="CP26" s="73"/>
      <c r="CQ26" s="73"/>
      <c r="CR26" s="73"/>
      <c r="CS26" s="73"/>
      <c r="CT26" s="73"/>
      <c r="CU26" s="73"/>
      <c r="CV26" s="73"/>
      <c r="CW26" s="73"/>
      <c r="CX26" s="73"/>
      <c r="CY26" s="73"/>
      <c r="CZ26" s="73"/>
      <c r="DA26" s="73"/>
      <c r="DB26" s="73"/>
      <c r="DC26" s="73"/>
      <c r="DD26" s="73"/>
      <c r="DE26" s="73"/>
      <c r="DF26" s="73"/>
      <c r="DG26" s="73">
        <v>2</v>
      </c>
      <c r="DH26" s="73">
        <v>2</v>
      </c>
      <c r="DI26" s="73">
        <v>2</v>
      </c>
      <c r="DJ26" s="73"/>
      <c r="DK26" s="74"/>
      <c r="DL26" s="68">
        <f t="shared" si="1"/>
        <v>0</v>
      </c>
      <c r="DM26" s="69">
        <f t="shared" si="2"/>
        <v>3</v>
      </c>
      <c r="DN26" s="69">
        <f t="shared" si="3"/>
        <v>0</v>
      </c>
      <c r="DO26" s="70">
        <f t="shared" si="4"/>
        <v>0</v>
      </c>
      <c r="DP26" s="120">
        <v>0</v>
      </c>
      <c r="DQ26" s="121">
        <f t="shared" si="0"/>
        <v>0</v>
      </c>
    </row>
    <row r="27" spans="1:121" ht="12.75" customHeight="1" x14ac:dyDescent="0.2">
      <c r="A27" s="94">
        <v>10</v>
      </c>
      <c r="B27" s="97" t="s">
        <v>196</v>
      </c>
      <c r="C27" s="31" t="s">
        <v>197</v>
      </c>
      <c r="D27" s="110" t="s">
        <v>173</v>
      </c>
      <c r="E27" s="140"/>
      <c r="F27" s="73"/>
      <c r="G27" s="73"/>
      <c r="H27" s="73"/>
      <c r="I27" s="73"/>
      <c r="J27" s="73"/>
      <c r="K27" s="73"/>
      <c r="L27" s="73"/>
      <c r="M27" s="73"/>
      <c r="N27" s="73"/>
      <c r="O27" s="73"/>
      <c r="P27" s="73"/>
      <c r="Q27" s="73"/>
      <c r="R27" s="73">
        <v>2</v>
      </c>
      <c r="S27" s="73">
        <v>2</v>
      </c>
      <c r="T27" s="73"/>
      <c r="U27" s="73"/>
      <c r="V27" s="73"/>
      <c r="W27" s="73"/>
      <c r="X27" s="73"/>
      <c r="Y27" s="73"/>
      <c r="Z27" s="73"/>
      <c r="AA27" s="73"/>
      <c r="AB27" s="73"/>
      <c r="AC27" s="73"/>
      <c r="AD27" s="73"/>
      <c r="AE27" s="73"/>
      <c r="AF27" s="73"/>
      <c r="AG27" s="73"/>
      <c r="AH27" s="73"/>
      <c r="AI27" s="73"/>
      <c r="AJ27" s="73"/>
      <c r="AK27" s="73">
        <v>2</v>
      </c>
      <c r="AL27" s="73">
        <v>2</v>
      </c>
      <c r="AM27" s="73"/>
      <c r="AN27" s="73"/>
      <c r="AO27" s="73"/>
      <c r="AP27" s="73"/>
      <c r="AQ27" s="73"/>
      <c r="AR27" s="73"/>
      <c r="AS27" s="73"/>
      <c r="AT27" s="73"/>
      <c r="AU27" s="73"/>
      <c r="AV27" s="73"/>
      <c r="AW27" s="73"/>
      <c r="AX27" s="73"/>
      <c r="AY27" s="73"/>
      <c r="AZ27" s="73"/>
      <c r="BA27" s="73"/>
      <c r="BB27" s="73"/>
      <c r="BC27" s="73"/>
      <c r="BD27" s="73"/>
      <c r="BE27" s="73"/>
      <c r="BF27" s="73"/>
      <c r="BG27" s="73">
        <v>2</v>
      </c>
      <c r="BH27" s="73"/>
      <c r="BI27" s="73"/>
      <c r="BJ27" s="73"/>
      <c r="BK27" s="73"/>
      <c r="BL27" s="73"/>
      <c r="BM27" s="73"/>
      <c r="BN27" s="73"/>
      <c r="BO27" s="73"/>
      <c r="BP27" s="73"/>
      <c r="BQ27" s="73"/>
      <c r="BR27" s="73"/>
      <c r="BS27" s="73"/>
      <c r="BT27" s="73"/>
      <c r="BU27" s="73">
        <v>2</v>
      </c>
      <c r="BV27" s="73">
        <v>2</v>
      </c>
      <c r="BW27" s="73"/>
      <c r="BX27" s="73"/>
      <c r="BY27" s="73"/>
      <c r="BZ27" s="73"/>
      <c r="CA27" s="73"/>
      <c r="CB27" s="73"/>
      <c r="CC27" s="73"/>
      <c r="CD27" s="73"/>
      <c r="CE27" s="73"/>
      <c r="CF27" s="73"/>
      <c r="CG27" s="73"/>
      <c r="CH27" s="73"/>
      <c r="CI27" s="73"/>
      <c r="CJ27" s="73"/>
      <c r="CK27" s="73"/>
      <c r="CL27" s="73"/>
      <c r="CM27" s="73"/>
      <c r="CN27" s="73">
        <v>2</v>
      </c>
      <c r="CO27" s="73">
        <v>2</v>
      </c>
      <c r="CP27" s="73"/>
      <c r="CQ27" s="73"/>
      <c r="CR27" s="73"/>
      <c r="CS27" s="73"/>
      <c r="CT27" s="73"/>
      <c r="CU27" s="73"/>
      <c r="CV27" s="73"/>
      <c r="CW27" s="73"/>
      <c r="CX27" s="73"/>
      <c r="CY27" s="73"/>
      <c r="CZ27" s="73"/>
      <c r="DA27" s="73"/>
      <c r="DB27" s="73"/>
      <c r="DC27" s="73"/>
      <c r="DD27" s="73"/>
      <c r="DE27" s="73"/>
      <c r="DF27" s="73"/>
      <c r="DG27" s="73"/>
      <c r="DH27" s="73"/>
      <c r="DI27" s="73"/>
      <c r="DJ27" s="73">
        <v>2</v>
      </c>
      <c r="DK27" s="74"/>
      <c r="DL27" s="68">
        <f>IF(A27="","",IF(AND(ISERROR(SEARCH("U",E27))=FALSE,CoatedBoards=TRUE),0,IF(AND(ISERROR(SEARCH("C",E27))=FALSE,CoatedBoards=FALSE),0,SUMPRODUCT($E$6:$DK$6,E27:DK27))))</f>
        <v>0</v>
      </c>
      <c r="DM27" s="69">
        <f>IF(A27="","",VLOOKUP(A27,TheMatrix,5,FALSE))</f>
        <v>3</v>
      </c>
      <c r="DN27" s="69">
        <f>IF(A27="","",IF(DL27&gt;0,MAX(CEILING(DL27/VLOOKUP(A27,TheMatrix,3,FALSE),1)*VLOOKUP(A27,TheMatrix,2,FALSE),VLOOKUP(A27,TheMatrix,4,FALSE)),0))</f>
        <v>0</v>
      </c>
      <c r="DO27" s="70">
        <f>IF(A27="","",IF(DM27&gt;SparingLevel,0,DN27))</f>
        <v>0</v>
      </c>
      <c r="DP27" s="120">
        <v>0</v>
      </c>
      <c r="DQ27" s="121">
        <f>IF(A27="","",IF(ISERROR(DO27*DP27),IF(DO27&lt;&gt;0,"Ask for Quote",0),DO27*DP27))</f>
        <v>0</v>
      </c>
    </row>
    <row r="28" spans="1:121" ht="12.75" customHeight="1" x14ac:dyDescent="0.2">
      <c r="A28" s="94">
        <v>10</v>
      </c>
      <c r="B28" s="97" t="s">
        <v>198</v>
      </c>
      <c r="C28" s="31" t="s">
        <v>199</v>
      </c>
      <c r="D28" s="110" t="s">
        <v>173</v>
      </c>
      <c r="E28" s="140"/>
      <c r="F28" s="73"/>
      <c r="G28" s="73"/>
      <c r="H28" s="73"/>
      <c r="I28" s="73"/>
      <c r="J28" s="73"/>
      <c r="K28" s="73"/>
      <c r="L28" s="73"/>
      <c r="M28" s="73"/>
      <c r="N28" s="73"/>
      <c r="O28" s="73"/>
      <c r="P28" s="73"/>
      <c r="Q28" s="73"/>
      <c r="R28" s="73"/>
      <c r="S28" s="73"/>
      <c r="T28" s="73">
        <v>2</v>
      </c>
      <c r="U28" s="73">
        <v>2</v>
      </c>
      <c r="V28" s="73"/>
      <c r="W28" s="73"/>
      <c r="X28" s="73"/>
      <c r="Y28" s="73"/>
      <c r="Z28" s="73"/>
      <c r="AA28" s="73"/>
      <c r="AB28" s="73"/>
      <c r="AC28" s="73"/>
      <c r="AD28" s="73"/>
      <c r="AE28" s="73"/>
      <c r="AF28" s="73"/>
      <c r="AG28" s="73"/>
      <c r="AH28" s="73"/>
      <c r="AI28" s="73"/>
      <c r="AJ28" s="73"/>
      <c r="AK28" s="73"/>
      <c r="AL28" s="73"/>
      <c r="AM28" s="73">
        <v>2</v>
      </c>
      <c r="AN28" s="73">
        <v>2</v>
      </c>
      <c r="AO28" s="73">
        <v>2</v>
      </c>
      <c r="AP28" s="73">
        <v>2</v>
      </c>
      <c r="AQ28" s="73">
        <v>2</v>
      </c>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v>2</v>
      </c>
      <c r="BX28" s="73">
        <v>2</v>
      </c>
      <c r="BY28" s="73"/>
      <c r="BZ28" s="73"/>
      <c r="CA28" s="73"/>
      <c r="CB28" s="73"/>
      <c r="CC28" s="73"/>
      <c r="CD28" s="73"/>
      <c r="CE28" s="73"/>
      <c r="CF28" s="73"/>
      <c r="CG28" s="73"/>
      <c r="CH28" s="73"/>
      <c r="CI28" s="73"/>
      <c r="CJ28" s="73"/>
      <c r="CK28" s="73"/>
      <c r="CL28" s="73"/>
      <c r="CM28" s="73"/>
      <c r="CN28" s="73"/>
      <c r="CO28" s="73"/>
      <c r="CP28" s="73">
        <v>2</v>
      </c>
      <c r="CQ28" s="73">
        <v>2</v>
      </c>
      <c r="CR28" s="73">
        <v>2</v>
      </c>
      <c r="CS28" s="73">
        <v>2</v>
      </c>
      <c r="CT28" s="73">
        <v>2</v>
      </c>
      <c r="CU28" s="73"/>
      <c r="CV28" s="73"/>
      <c r="CW28" s="73"/>
      <c r="CX28" s="73"/>
      <c r="CY28" s="73"/>
      <c r="CZ28" s="73"/>
      <c r="DA28" s="73"/>
      <c r="DB28" s="73"/>
      <c r="DC28" s="73"/>
      <c r="DD28" s="73"/>
      <c r="DE28" s="73"/>
      <c r="DF28" s="73"/>
      <c r="DG28" s="73"/>
      <c r="DH28" s="73"/>
      <c r="DI28" s="73"/>
      <c r="DJ28" s="73"/>
      <c r="DK28" s="74"/>
      <c r="DL28" s="68">
        <f>IF(A28="","",IF(AND(ISERROR(SEARCH("U",E28))=FALSE,CoatedBoards=TRUE),0,IF(AND(ISERROR(SEARCH("C",E28))=FALSE,CoatedBoards=FALSE),0,SUMPRODUCT($E$6:$DK$6,E28:DK28))))</f>
        <v>0</v>
      </c>
      <c r="DM28" s="69">
        <f>IF(A28="","",VLOOKUP(A28,TheMatrix,5,FALSE))</f>
        <v>3</v>
      </c>
      <c r="DN28" s="69">
        <f>IF(A28="","",IF(DL28&gt;0,MAX(CEILING(DL28/VLOOKUP(A28,TheMatrix,3,FALSE),1)*VLOOKUP(A28,TheMatrix,2,FALSE),VLOOKUP(A28,TheMatrix,4,FALSE)),0))</f>
        <v>0</v>
      </c>
      <c r="DO28" s="70">
        <f>IF(A28="","",IF(DM28&gt;SparingLevel,0,DN28))</f>
        <v>0</v>
      </c>
      <c r="DP28" s="120">
        <v>0</v>
      </c>
      <c r="DQ28" s="121">
        <f>IF(A28="","",IF(ISERROR(DO28*DP28),IF(DO28&lt;&gt;0,"Ask for Quote",0),DO28*DP28))</f>
        <v>0</v>
      </c>
    </row>
    <row r="29" spans="1:121" ht="12.75" customHeight="1" x14ac:dyDescent="0.2">
      <c r="A29" s="94"/>
      <c r="B29" s="172" t="s">
        <v>210</v>
      </c>
      <c r="C29" s="173"/>
      <c r="D29" s="110" t="s">
        <v>173</v>
      </c>
      <c r="E29" s="140"/>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4"/>
      <c r="DL29" s="68" t="str">
        <f>IF(A29="","",IF(AND(ISERROR(SEARCH("U",E29))=FALSE,CoatedBoards=TRUE),0,IF(AND(ISERROR(SEARCH("C",E29))=FALSE,CoatedBoards=FALSE),0,SUMPRODUCT($E$6:$DK$6,E29:DK29))))</f>
        <v/>
      </c>
      <c r="DM29" s="69" t="str">
        <f>IF(A29="","",VLOOKUP(A29,TheMatrix,5,FALSE))</f>
        <v/>
      </c>
      <c r="DN29" s="69" t="str">
        <f>IF(A29="","",IF(DL29&gt;0,MAX(CEILING(DL29/VLOOKUP(A29,TheMatrix,3,FALSE),1)*VLOOKUP(A29,TheMatrix,2,FALSE),VLOOKUP(A29,TheMatrix,4,FALSE)),0))</f>
        <v/>
      </c>
      <c r="DO29" s="70" t="str">
        <f>IF(A29="","",IF(DM29&gt;SparingLevel,0,DN29))</f>
        <v/>
      </c>
      <c r="DP29" s="120"/>
      <c r="DQ29" s="121" t="str">
        <f>IF(A29="","",IF(ISERROR(DO29*DP29),IF(DO29&lt;&gt;0,"Ask for Quote",0),DO29*DP29))</f>
        <v/>
      </c>
    </row>
    <row r="30" spans="1:121" ht="12.75" customHeight="1" x14ac:dyDescent="0.2">
      <c r="A30" s="94">
        <v>11</v>
      </c>
      <c r="B30" s="117" t="s">
        <v>211</v>
      </c>
      <c r="C30" s="116" t="s">
        <v>212</v>
      </c>
      <c r="D30" s="110" t="s">
        <v>173</v>
      </c>
      <c r="E30" s="140"/>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v>1</v>
      </c>
      <c r="AO30" s="73">
        <v>1</v>
      </c>
      <c r="AP30" s="73">
        <v>1</v>
      </c>
      <c r="AQ30" s="73">
        <v>1</v>
      </c>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v>1</v>
      </c>
      <c r="CR30" s="73">
        <v>1</v>
      </c>
      <c r="CS30" s="73">
        <v>1</v>
      </c>
      <c r="CT30" s="73">
        <v>1</v>
      </c>
      <c r="CU30" s="73"/>
      <c r="CV30" s="73"/>
      <c r="CW30" s="73"/>
      <c r="CX30" s="73"/>
      <c r="CY30" s="73"/>
      <c r="CZ30" s="73"/>
      <c r="DA30" s="73"/>
      <c r="DB30" s="73"/>
      <c r="DC30" s="73"/>
      <c r="DD30" s="73"/>
      <c r="DE30" s="73"/>
      <c r="DF30" s="73"/>
      <c r="DG30" s="73"/>
      <c r="DH30" s="73"/>
      <c r="DI30" s="73"/>
      <c r="DJ30" s="73"/>
      <c r="DK30" s="74"/>
      <c r="DL30" s="68">
        <f>IF(A30="","",IF(AND(ISERROR(SEARCH("U",E30))=FALSE,CoatedBoards=TRUE),0,IF(AND(ISERROR(SEARCH("C",E30))=FALSE,CoatedBoards=FALSE),0,SUMPRODUCT($E$6:$DK$6,E30:DK30))))</f>
        <v>0</v>
      </c>
      <c r="DM30" s="69" t="str">
        <f>IF(A30="","",VLOOKUP(A30,TheMatrix,5,FALSE))</f>
        <v>NR</v>
      </c>
      <c r="DN30" s="69">
        <f>IF(A30="","",IF(DL30&gt;0,MAX(CEILING(DL30/VLOOKUP(A30,TheMatrix,3,FALSE),1)*VLOOKUP(A30,TheMatrix,2,FALSE),VLOOKUP(A30,TheMatrix,4,FALSE)),0))</f>
        <v>0</v>
      </c>
      <c r="DO30" s="70">
        <f>IF(A30="","",IF(DM30&gt;SparingLevel,0,DN30))</f>
        <v>0</v>
      </c>
      <c r="DP30" s="120">
        <v>0</v>
      </c>
      <c r="DQ30" s="121">
        <f>IF(A30="","",IF(ISERROR(DO30*DP30),IF(DO30&lt;&gt;0,"Ask for Quote",0),DO30*DP30))</f>
        <v>0</v>
      </c>
    </row>
    <row r="31" spans="1:121" ht="12.75" customHeight="1" x14ac:dyDescent="0.2">
      <c r="A31" s="94">
        <v>11</v>
      </c>
      <c r="B31" s="117" t="s">
        <v>213</v>
      </c>
      <c r="C31" s="116" t="s">
        <v>214</v>
      </c>
      <c r="D31" s="110" t="s">
        <v>173</v>
      </c>
      <c r="E31" s="140"/>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v>1</v>
      </c>
      <c r="AO31" s="73">
        <v>1</v>
      </c>
      <c r="AP31" s="73">
        <v>1</v>
      </c>
      <c r="AQ31" s="73">
        <v>1</v>
      </c>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v>1</v>
      </c>
      <c r="CR31" s="73">
        <v>1</v>
      </c>
      <c r="CS31" s="73">
        <v>1</v>
      </c>
      <c r="CT31" s="73">
        <v>1</v>
      </c>
      <c r="CU31" s="73"/>
      <c r="CV31" s="73"/>
      <c r="CW31" s="73"/>
      <c r="CX31" s="73"/>
      <c r="CY31" s="73"/>
      <c r="CZ31" s="73"/>
      <c r="DA31" s="73"/>
      <c r="DB31" s="73"/>
      <c r="DC31" s="73"/>
      <c r="DD31" s="73"/>
      <c r="DE31" s="73"/>
      <c r="DF31" s="73"/>
      <c r="DG31" s="73"/>
      <c r="DH31" s="73"/>
      <c r="DI31" s="73"/>
      <c r="DJ31" s="73"/>
      <c r="DK31" s="74"/>
      <c r="DL31" s="68">
        <f>IF(A31="","",IF(AND(ISERROR(SEARCH("U",E31))=FALSE,CoatedBoards=TRUE),0,IF(AND(ISERROR(SEARCH("C",E31))=FALSE,CoatedBoards=FALSE),0,SUMPRODUCT($E$6:$DK$6,E31:DK31))))</f>
        <v>0</v>
      </c>
      <c r="DM31" s="69" t="str">
        <f>IF(A31="","",VLOOKUP(A31,TheMatrix,5,FALSE))</f>
        <v>NR</v>
      </c>
      <c r="DN31" s="69">
        <f>IF(A31="","",IF(DL31&gt;0,MAX(CEILING(DL31/VLOOKUP(A31,TheMatrix,3,FALSE),1)*VLOOKUP(A31,TheMatrix,2,FALSE),VLOOKUP(A31,TheMatrix,4,FALSE)),0))</f>
        <v>0</v>
      </c>
      <c r="DO31" s="70">
        <f>IF(A31="","",IF(DM31&gt;SparingLevel,0,DN31))</f>
        <v>0</v>
      </c>
      <c r="DP31" s="120">
        <v>0</v>
      </c>
      <c r="DQ31" s="121">
        <f>IF(A31="","",IF(ISERROR(DO31*DP31),IF(DO31&lt;&gt;0,"Ask for Quote",0),DO31*DP31))</f>
        <v>0</v>
      </c>
    </row>
    <row r="32" spans="1:121" ht="12.75" customHeight="1" x14ac:dyDescent="0.2">
      <c r="A32" s="94"/>
      <c r="B32" s="169" t="s">
        <v>127</v>
      </c>
      <c r="C32" s="170"/>
      <c r="D32" s="110" t="s">
        <v>173</v>
      </c>
      <c r="E32" s="140"/>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4"/>
      <c r="DL32" s="68" t="str">
        <f t="shared" si="1"/>
        <v/>
      </c>
      <c r="DM32" s="69" t="str">
        <f t="shared" si="2"/>
        <v/>
      </c>
      <c r="DN32" s="69" t="str">
        <f t="shared" si="3"/>
        <v/>
      </c>
      <c r="DO32" s="70" t="str">
        <f t="shared" si="4"/>
        <v/>
      </c>
      <c r="DP32" s="120"/>
      <c r="DQ32" s="121" t="str">
        <f t="shared" si="0"/>
        <v/>
      </c>
    </row>
    <row r="33" spans="1:121" ht="12.75" customHeight="1" x14ac:dyDescent="0.2">
      <c r="A33" s="94">
        <v>11</v>
      </c>
      <c r="B33" s="98" t="s">
        <v>128</v>
      </c>
      <c r="C33" s="31" t="s">
        <v>129</v>
      </c>
      <c r="D33" s="110" t="s">
        <v>173</v>
      </c>
      <c r="E33" s="140"/>
      <c r="F33" s="73"/>
      <c r="G33" s="73"/>
      <c r="H33" s="73"/>
      <c r="I33" s="73"/>
      <c r="J33" s="73"/>
      <c r="K33" s="73"/>
      <c r="L33" s="73">
        <v>1</v>
      </c>
      <c r="M33" s="73"/>
      <c r="N33" s="73"/>
      <c r="O33" s="73"/>
      <c r="P33" s="73"/>
      <c r="Q33" s="73"/>
      <c r="R33" s="73"/>
      <c r="S33" s="73"/>
      <c r="T33" s="73"/>
      <c r="U33" s="73"/>
      <c r="V33" s="73"/>
      <c r="W33" s="73"/>
      <c r="X33" s="73"/>
      <c r="Y33" s="73"/>
      <c r="Z33" s="73"/>
      <c r="AA33" s="73"/>
      <c r="AB33" s="73"/>
      <c r="AC33" s="73">
        <v>1</v>
      </c>
      <c r="AD33" s="73">
        <v>1</v>
      </c>
      <c r="AE33" s="73">
        <v>1</v>
      </c>
      <c r="AF33" s="73"/>
      <c r="AG33" s="73"/>
      <c r="AH33" s="73"/>
      <c r="AI33" s="73"/>
      <c r="AJ33" s="73"/>
      <c r="AK33" s="73"/>
      <c r="AL33" s="73"/>
      <c r="AM33" s="73"/>
      <c r="AN33" s="73"/>
      <c r="AO33" s="73"/>
      <c r="AP33" s="73"/>
      <c r="AQ33" s="73"/>
      <c r="AR33" s="73"/>
      <c r="AS33" s="73"/>
      <c r="AT33" s="73"/>
      <c r="AU33" s="73"/>
      <c r="AV33" s="73"/>
      <c r="AW33" s="73"/>
      <c r="AX33" s="73">
        <v>1</v>
      </c>
      <c r="AY33" s="73">
        <v>1</v>
      </c>
      <c r="AZ33" s="73"/>
      <c r="BA33" s="73"/>
      <c r="BB33" s="73"/>
      <c r="BC33" s="73"/>
      <c r="BD33" s="73"/>
      <c r="BE33" s="73"/>
      <c r="BF33" s="73"/>
      <c r="BG33" s="73"/>
      <c r="BH33" s="73"/>
      <c r="BI33" s="73"/>
      <c r="BJ33" s="73"/>
      <c r="BK33" s="73"/>
      <c r="BL33" s="73"/>
      <c r="BM33" s="73"/>
      <c r="BN33" s="73"/>
      <c r="BO33" s="73">
        <v>1</v>
      </c>
      <c r="BP33" s="73"/>
      <c r="BQ33" s="73"/>
      <c r="BR33" s="73"/>
      <c r="BS33" s="73"/>
      <c r="BT33" s="73"/>
      <c r="BU33" s="73"/>
      <c r="BV33" s="73"/>
      <c r="BW33" s="73"/>
      <c r="BX33" s="73"/>
      <c r="BY33" s="73"/>
      <c r="BZ33" s="73"/>
      <c r="CA33" s="73"/>
      <c r="CB33" s="73"/>
      <c r="CC33" s="73"/>
      <c r="CD33" s="73"/>
      <c r="CE33" s="73"/>
      <c r="CF33" s="73">
        <v>1</v>
      </c>
      <c r="CG33" s="73">
        <v>1</v>
      </c>
      <c r="CH33" s="73">
        <v>1</v>
      </c>
      <c r="CI33" s="73"/>
      <c r="CJ33" s="73"/>
      <c r="CK33" s="73"/>
      <c r="CL33" s="73"/>
      <c r="CM33" s="73"/>
      <c r="CN33" s="73"/>
      <c r="CO33" s="73"/>
      <c r="CP33" s="73"/>
      <c r="CQ33" s="73"/>
      <c r="CR33" s="73"/>
      <c r="CS33" s="73"/>
      <c r="CT33" s="73"/>
      <c r="CU33" s="73"/>
      <c r="CV33" s="73"/>
      <c r="CW33" s="73"/>
      <c r="CX33" s="73"/>
      <c r="CY33" s="73"/>
      <c r="CZ33" s="73"/>
      <c r="DA33" s="73">
        <v>1</v>
      </c>
      <c r="DB33" s="73">
        <v>1</v>
      </c>
      <c r="DC33" s="73"/>
      <c r="DD33" s="73"/>
      <c r="DE33" s="73"/>
      <c r="DF33" s="73"/>
      <c r="DG33" s="73"/>
      <c r="DH33" s="73"/>
      <c r="DI33" s="73"/>
      <c r="DJ33" s="73"/>
      <c r="DK33" s="74"/>
      <c r="DL33" s="68">
        <f>IF(A33="","",IF(AND(ISERROR(SEARCH("U",E33))=FALSE,CoatedBoards=TRUE),0,IF(AND(ISERROR(SEARCH("C",E33))=FALSE,CoatedBoards=FALSE),0,SUMPRODUCT($E$6:$DK$6,E33:DK33))))</f>
        <v>0</v>
      </c>
      <c r="DM33" s="69" t="str">
        <f>IF(A33="","",VLOOKUP(A33,TheMatrix,5,FALSE))</f>
        <v>NR</v>
      </c>
      <c r="DN33" s="69">
        <f>IF(A33="","",IF(DL33&gt;0,MAX(CEILING(DL33/VLOOKUP(A33,TheMatrix,3,FALSE),1)*VLOOKUP(A33,TheMatrix,2,FALSE),VLOOKUP(A33,TheMatrix,4,FALSE)),0))</f>
        <v>0</v>
      </c>
      <c r="DO33" s="70">
        <f>IF(A33="","",IF(DM33&gt;SparingLevel,0,DN33))</f>
        <v>0</v>
      </c>
      <c r="DP33" s="120">
        <v>0</v>
      </c>
      <c r="DQ33" s="121">
        <f>IF(A33="","",IF(ISERROR(DO33*DP33),IF(DO33&lt;&gt;0,"Ask for Quote",0),DO33*DP33))</f>
        <v>0</v>
      </c>
    </row>
    <row r="34" spans="1:121" ht="12.75" customHeight="1" x14ac:dyDescent="0.2">
      <c r="A34" s="94">
        <v>11</v>
      </c>
      <c r="B34" s="98" t="s">
        <v>130</v>
      </c>
      <c r="C34" s="31" t="s">
        <v>131</v>
      </c>
      <c r="D34" s="110" t="s">
        <v>173</v>
      </c>
      <c r="E34" s="140"/>
      <c r="F34" s="73"/>
      <c r="G34" s="73"/>
      <c r="H34" s="73"/>
      <c r="I34" s="73"/>
      <c r="J34" s="73"/>
      <c r="K34" s="73"/>
      <c r="L34" s="73"/>
      <c r="M34" s="73">
        <v>1</v>
      </c>
      <c r="N34" s="73">
        <v>1</v>
      </c>
      <c r="O34" s="73">
        <v>1</v>
      </c>
      <c r="P34" s="73"/>
      <c r="Q34" s="73"/>
      <c r="R34" s="73"/>
      <c r="S34" s="73"/>
      <c r="T34" s="73"/>
      <c r="U34" s="73"/>
      <c r="V34" s="73"/>
      <c r="W34" s="73"/>
      <c r="X34" s="73"/>
      <c r="Y34" s="73"/>
      <c r="Z34" s="73"/>
      <c r="AA34" s="73"/>
      <c r="AB34" s="73"/>
      <c r="AC34" s="73"/>
      <c r="AD34" s="73"/>
      <c r="AE34" s="73"/>
      <c r="AF34" s="73">
        <v>1</v>
      </c>
      <c r="AG34" s="73">
        <v>1</v>
      </c>
      <c r="AH34" s="73">
        <v>1</v>
      </c>
      <c r="AI34" s="73"/>
      <c r="AJ34" s="73"/>
      <c r="AK34" s="73"/>
      <c r="AL34" s="73"/>
      <c r="AM34" s="73"/>
      <c r="AN34" s="73"/>
      <c r="AO34" s="73"/>
      <c r="AP34" s="73"/>
      <c r="AQ34" s="73"/>
      <c r="AR34" s="73"/>
      <c r="AS34" s="73"/>
      <c r="AT34" s="73"/>
      <c r="AU34" s="73"/>
      <c r="AV34" s="73"/>
      <c r="AW34" s="73"/>
      <c r="AX34" s="73"/>
      <c r="AY34" s="73"/>
      <c r="AZ34" s="73">
        <v>1</v>
      </c>
      <c r="BA34" s="73">
        <v>1</v>
      </c>
      <c r="BB34" s="73">
        <v>1</v>
      </c>
      <c r="BC34" s="73">
        <v>1</v>
      </c>
      <c r="BD34" s="73"/>
      <c r="BE34" s="73"/>
      <c r="BF34" s="73"/>
      <c r="BG34" s="73"/>
      <c r="BH34" s="73"/>
      <c r="BI34" s="73"/>
      <c r="BJ34" s="73"/>
      <c r="BK34" s="73"/>
      <c r="BL34" s="73"/>
      <c r="BM34" s="73"/>
      <c r="BN34" s="73"/>
      <c r="BO34" s="73"/>
      <c r="BP34" s="73">
        <v>1</v>
      </c>
      <c r="BQ34" s="73">
        <v>1</v>
      </c>
      <c r="BR34" s="73">
        <v>1</v>
      </c>
      <c r="BS34" s="73"/>
      <c r="BT34" s="73"/>
      <c r="BU34" s="73"/>
      <c r="BV34" s="73"/>
      <c r="BW34" s="73"/>
      <c r="BX34" s="73"/>
      <c r="BY34" s="73"/>
      <c r="BZ34" s="73"/>
      <c r="CA34" s="73"/>
      <c r="CB34" s="73"/>
      <c r="CC34" s="73"/>
      <c r="CD34" s="73"/>
      <c r="CE34" s="73"/>
      <c r="CF34" s="73"/>
      <c r="CG34" s="73"/>
      <c r="CH34" s="73"/>
      <c r="CI34" s="73">
        <v>1</v>
      </c>
      <c r="CJ34" s="73">
        <v>1</v>
      </c>
      <c r="CK34" s="73">
        <v>1</v>
      </c>
      <c r="CL34" s="73"/>
      <c r="CM34" s="73"/>
      <c r="CN34" s="73"/>
      <c r="CO34" s="73"/>
      <c r="CP34" s="73"/>
      <c r="CQ34" s="73"/>
      <c r="CR34" s="73"/>
      <c r="CS34" s="73"/>
      <c r="CT34" s="73"/>
      <c r="CU34" s="73"/>
      <c r="CV34" s="73"/>
      <c r="CW34" s="73"/>
      <c r="CX34" s="73"/>
      <c r="CY34" s="73"/>
      <c r="CZ34" s="73"/>
      <c r="DA34" s="73"/>
      <c r="DB34" s="73"/>
      <c r="DC34" s="73">
        <v>1</v>
      </c>
      <c r="DD34" s="73">
        <v>1</v>
      </c>
      <c r="DE34" s="73">
        <v>1</v>
      </c>
      <c r="DF34" s="73">
        <v>1</v>
      </c>
      <c r="DG34" s="73"/>
      <c r="DH34" s="73"/>
      <c r="DI34" s="73"/>
      <c r="DJ34" s="73"/>
      <c r="DK34" s="74"/>
      <c r="DL34" s="68">
        <f t="shared" si="1"/>
        <v>0</v>
      </c>
      <c r="DM34" s="69" t="str">
        <f t="shared" si="2"/>
        <v>NR</v>
      </c>
      <c r="DN34" s="69">
        <f t="shared" si="3"/>
        <v>0</v>
      </c>
      <c r="DO34" s="70">
        <f t="shared" si="4"/>
        <v>0</v>
      </c>
      <c r="DP34" s="120">
        <v>0</v>
      </c>
      <c r="DQ34" s="121">
        <f t="shared" si="0"/>
        <v>0</v>
      </c>
    </row>
    <row r="35" spans="1:121" ht="12.75" customHeight="1" x14ac:dyDescent="0.2">
      <c r="A35" s="94">
        <v>11</v>
      </c>
      <c r="B35" s="98" t="s">
        <v>200</v>
      </c>
      <c r="C35" s="31" t="s">
        <v>201</v>
      </c>
      <c r="D35" s="110" t="s">
        <v>173</v>
      </c>
      <c r="E35" s="140"/>
      <c r="F35" s="73"/>
      <c r="G35" s="73"/>
      <c r="H35" s="73"/>
      <c r="I35" s="73"/>
      <c r="J35" s="73"/>
      <c r="K35" s="73"/>
      <c r="L35" s="73"/>
      <c r="M35" s="73"/>
      <c r="N35" s="73"/>
      <c r="O35" s="73"/>
      <c r="P35" s="73">
        <v>2</v>
      </c>
      <c r="Q35" s="73"/>
      <c r="R35" s="73"/>
      <c r="S35" s="73"/>
      <c r="T35" s="73"/>
      <c r="U35" s="73"/>
      <c r="V35" s="73"/>
      <c r="W35" s="73"/>
      <c r="X35" s="73"/>
      <c r="Y35" s="73"/>
      <c r="Z35" s="73"/>
      <c r="AA35" s="73"/>
      <c r="AB35" s="73"/>
      <c r="AC35" s="73"/>
      <c r="AD35" s="73"/>
      <c r="AE35" s="73"/>
      <c r="AF35" s="73"/>
      <c r="AG35" s="73"/>
      <c r="AH35" s="73"/>
      <c r="AI35" s="73">
        <v>2</v>
      </c>
      <c r="AJ35" s="73"/>
      <c r="AK35" s="73"/>
      <c r="AL35" s="73"/>
      <c r="AM35" s="73"/>
      <c r="AN35" s="73"/>
      <c r="AO35" s="73"/>
      <c r="AP35" s="73"/>
      <c r="AQ35" s="73"/>
      <c r="AR35" s="73"/>
      <c r="AS35" s="73"/>
      <c r="AT35" s="73"/>
      <c r="AU35" s="73"/>
      <c r="AV35" s="73"/>
      <c r="AW35" s="73"/>
      <c r="AX35" s="73"/>
      <c r="AY35" s="73"/>
      <c r="AZ35" s="73"/>
      <c r="BA35" s="73"/>
      <c r="BB35" s="73"/>
      <c r="BC35" s="73"/>
      <c r="BD35" s="73">
        <v>2</v>
      </c>
      <c r="BE35" s="73">
        <v>2</v>
      </c>
      <c r="BF35" s="73"/>
      <c r="BG35" s="73"/>
      <c r="BH35" s="73"/>
      <c r="BI35" s="73"/>
      <c r="BJ35" s="73"/>
      <c r="BK35" s="73"/>
      <c r="BL35" s="73"/>
      <c r="BM35" s="73"/>
      <c r="BN35" s="73"/>
      <c r="BO35" s="73"/>
      <c r="BP35" s="73"/>
      <c r="BQ35" s="73"/>
      <c r="BR35" s="73"/>
      <c r="BS35" s="73">
        <v>1</v>
      </c>
      <c r="BT35" s="73"/>
      <c r="BU35" s="73"/>
      <c r="BV35" s="73"/>
      <c r="BW35" s="73"/>
      <c r="BX35" s="73"/>
      <c r="BY35" s="73"/>
      <c r="BZ35" s="73"/>
      <c r="CA35" s="73"/>
      <c r="CB35" s="73"/>
      <c r="CC35" s="73"/>
      <c r="CD35" s="73"/>
      <c r="CE35" s="73"/>
      <c r="CF35" s="73"/>
      <c r="CG35" s="73"/>
      <c r="CH35" s="73"/>
      <c r="CI35" s="73"/>
      <c r="CJ35" s="73"/>
      <c r="CK35" s="73"/>
      <c r="CL35" s="73">
        <v>1</v>
      </c>
      <c r="CM35" s="73"/>
      <c r="CN35" s="73"/>
      <c r="CO35" s="73"/>
      <c r="CP35" s="73"/>
      <c r="CQ35" s="73"/>
      <c r="CR35" s="73"/>
      <c r="CS35" s="73"/>
      <c r="CT35" s="73"/>
      <c r="CU35" s="73"/>
      <c r="CV35" s="73"/>
      <c r="CW35" s="73"/>
      <c r="CX35" s="73"/>
      <c r="CY35" s="73"/>
      <c r="CZ35" s="73"/>
      <c r="DA35" s="73"/>
      <c r="DB35" s="73"/>
      <c r="DC35" s="73"/>
      <c r="DD35" s="73"/>
      <c r="DE35" s="73"/>
      <c r="DF35" s="73"/>
      <c r="DG35" s="73">
        <v>1</v>
      </c>
      <c r="DH35" s="73">
        <v>1</v>
      </c>
      <c r="DI35" s="73"/>
      <c r="DJ35" s="73"/>
      <c r="DK35" s="74"/>
      <c r="DL35" s="68">
        <f t="shared" si="1"/>
        <v>0</v>
      </c>
      <c r="DM35" s="69" t="str">
        <f t="shared" si="2"/>
        <v>NR</v>
      </c>
      <c r="DN35" s="69">
        <f t="shared" si="3"/>
        <v>0</v>
      </c>
      <c r="DO35" s="70">
        <f t="shared" si="4"/>
        <v>0</v>
      </c>
      <c r="DP35" s="120">
        <v>0</v>
      </c>
      <c r="DQ35" s="121">
        <f t="shared" si="0"/>
        <v>0</v>
      </c>
    </row>
    <row r="36" spans="1:121" ht="12.75" customHeight="1" x14ac:dyDescent="0.2">
      <c r="A36" s="94"/>
      <c r="B36" s="169" t="s">
        <v>385</v>
      </c>
      <c r="C36" s="170"/>
      <c r="D36" s="110" t="s">
        <v>173</v>
      </c>
      <c r="E36" s="140"/>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4"/>
      <c r="DL36" s="68" t="str">
        <f t="shared" ref="DL36" si="5">IF(A36="","",IF(AND(ISERROR(SEARCH("U",E36))=FALSE,CoatedBoards=TRUE),0,IF(AND(ISERROR(SEARCH("C",E36))=FALSE,CoatedBoards=FALSE),0,SUMPRODUCT($E$6:$DK$6,E36:DK36))))</f>
        <v/>
      </c>
      <c r="DM36" s="69" t="str">
        <f t="shared" ref="DM36" si="6">IF(A36="","",VLOOKUP(A36,TheMatrix,5,FALSE))</f>
        <v/>
      </c>
      <c r="DN36" s="69" t="str">
        <f t="shared" ref="DN36" si="7">IF(A36="","",IF(DL36&gt;0,MAX(CEILING(DL36/VLOOKUP(A36,TheMatrix,3,FALSE),1)*VLOOKUP(A36,TheMatrix,2,FALSE),VLOOKUP(A36,TheMatrix,4,FALSE)),0))</f>
        <v/>
      </c>
      <c r="DO36" s="70" t="str">
        <f t="shared" ref="DO36" si="8">IF(A36="","",IF(DM36&gt;SparingLevel,0,DN36))</f>
        <v/>
      </c>
      <c r="DP36" s="120"/>
      <c r="DQ36" s="121" t="str">
        <f t="shared" ref="DQ36" si="9">IF(A36="","",IF(ISERROR(DO36*DP36),IF(DO36&lt;&gt;0,"Ask for Quote",0),DO36*DP36))</f>
        <v/>
      </c>
    </row>
    <row r="37" spans="1:121" ht="12.75" customHeight="1" x14ac:dyDescent="0.2">
      <c r="A37" s="94">
        <v>5</v>
      </c>
      <c r="B37" s="98" t="s">
        <v>386</v>
      </c>
      <c r="C37" s="31" t="s">
        <v>387</v>
      </c>
      <c r="D37" s="110" t="s">
        <v>173</v>
      </c>
      <c r="E37" s="140"/>
      <c r="F37" s="73">
        <v>1</v>
      </c>
      <c r="G37" s="73">
        <v>1</v>
      </c>
      <c r="H37" s="73">
        <v>1</v>
      </c>
      <c r="I37" s="73">
        <v>1</v>
      </c>
      <c r="J37" s="73">
        <v>1</v>
      </c>
      <c r="K37" s="73">
        <v>1</v>
      </c>
      <c r="L37" s="73">
        <v>1</v>
      </c>
      <c r="M37" s="73">
        <v>1</v>
      </c>
      <c r="N37" s="73">
        <v>1</v>
      </c>
      <c r="O37" s="73">
        <v>1</v>
      </c>
      <c r="P37" s="73"/>
      <c r="Q37" s="73"/>
      <c r="R37" s="73"/>
      <c r="S37" s="73"/>
      <c r="T37" s="73"/>
      <c r="U37" s="73"/>
      <c r="V37" s="73">
        <v>1</v>
      </c>
      <c r="W37" s="73">
        <v>1</v>
      </c>
      <c r="X37" s="73">
        <v>1</v>
      </c>
      <c r="Y37" s="73">
        <v>1</v>
      </c>
      <c r="Z37" s="73">
        <v>1</v>
      </c>
      <c r="AA37" s="73">
        <v>1</v>
      </c>
      <c r="AB37" s="73">
        <v>1</v>
      </c>
      <c r="AC37" s="73">
        <v>1</v>
      </c>
      <c r="AD37" s="73">
        <v>1</v>
      </c>
      <c r="AE37" s="73">
        <v>1</v>
      </c>
      <c r="AF37" s="73">
        <v>1</v>
      </c>
      <c r="AG37" s="73">
        <v>1</v>
      </c>
      <c r="AH37" s="73">
        <v>1</v>
      </c>
      <c r="AI37" s="73"/>
      <c r="AJ37" s="73"/>
      <c r="AK37" s="73"/>
      <c r="AL37" s="73"/>
      <c r="AM37" s="73"/>
      <c r="AN37" s="73"/>
      <c r="AO37" s="73"/>
      <c r="AP37" s="73"/>
      <c r="AQ37" s="73"/>
      <c r="AR37" s="73">
        <v>1</v>
      </c>
      <c r="AS37" s="73">
        <v>1</v>
      </c>
      <c r="AT37" s="73">
        <v>1</v>
      </c>
      <c r="AU37" s="73">
        <v>1</v>
      </c>
      <c r="AV37" s="73">
        <v>1</v>
      </c>
      <c r="AW37" s="73">
        <v>1</v>
      </c>
      <c r="AX37" s="73">
        <v>1</v>
      </c>
      <c r="AY37" s="73">
        <v>1</v>
      </c>
      <c r="AZ37" s="73">
        <v>1</v>
      </c>
      <c r="BA37" s="73">
        <v>1</v>
      </c>
      <c r="BB37" s="73">
        <v>1</v>
      </c>
      <c r="BC37" s="73">
        <v>1</v>
      </c>
      <c r="BD37" s="73"/>
      <c r="BE37" s="73"/>
      <c r="BF37" s="73"/>
      <c r="BG37" s="73"/>
      <c r="BH37" s="73"/>
      <c r="BI37" s="73">
        <v>1</v>
      </c>
      <c r="BJ37" s="73">
        <v>1</v>
      </c>
      <c r="BK37" s="73">
        <v>1</v>
      </c>
      <c r="BL37" s="73">
        <v>1</v>
      </c>
      <c r="BM37" s="73">
        <v>1</v>
      </c>
      <c r="BN37" s="73">
        <v>1</v>
      </c>
      <c r="BO37" s="73">
        <v>1</v>
      </c>
      <c r="BP37" s="73">
        <v>1</v>
      </c>
      <c r="BQ37" s="73">
        <v>1</v>
      </c>
      <c r="BR37" s="73">
        <v>1</v>
      </c>
      <c r="BS37" s="73"/>
      <c r="BT37" s="73"/>
      <c r="BU37" s="73"/>
      <c r="BV37" s="73"/>
      <c r="BW37" s="73"/>
      <c r="BX37" s="73"/>
      <c r="BY37" s="73">
        <v>1</v>
      </c>
      <c r="BZ37" s="73">
        <v>1</v>
      </c>
      <c r="CA37" s="73">
        <v>1</v>
      </c>
      <c r="CB37" s="73">
        <v>1</v>
      </c>
      <c r="CC37" s="73">
        <v>1</v>
      </c>
      <c r="CD37" s="73">
        <v>1</v>
      </c>
      <c r="CE37" s="73">
        <v>1</v>
      </c>
      <c r="CF37" s="73">
        <v>1</v>
      </c>
      <c r="CG37" s="73">
        <v>1</v>
      </c>
      <c r="CH37" s="73">
        <v>1</v>
      </c>
      <c r="CI37" s="73">
        <v>1</v>
      </c>
      <c r="CJ37" s="73">
        <v>1</v>
      </c>
      <c r="CK37" s="73">
        <v>1</v>
      </c>
      <c r="CL37" s="73"/>
      <c r="CM37" s="73"/>
      <c r="CN37" s="73"/>
      <c r="CO37" s="73"/>
      <c r="CP37" s="73"/>
      <c r="CQ37" s="73"/>
      <c r="CR37" s="73"/>
      <c r="CS37" s="73"/>
      <c r="CT37" s="73"/>
      <c r="CU37" s="73">
        <v>1</v>
      </c>
      <c r="CV37" s="73">
        <v>1</v>
      </c>
      <c r="CW37" s="73">
        <v>1</v>
      </c>
      <c r="CX37" s="73">
        <v>1</v>
      </c>
      <c r="CY37" s="73">
        <v>1</v>
      </c>
      <c r="CZ37" s="73">
        <v>1</v>
      </c>
      <c r="DA37" s="73">
        <v>1</v>
      </c>
      <c r="DB37" s="73">
        <v>1</v>
      </c>
      <c r="DC37" s="73">
        <v>1</v>
      </c>
      <c r="DD37" s="73">
        <v>1</v>
      </c>
      <c r="DE37" s="73">
        <v>1</v>
      </c>
      <c r="DF37" s="73">
        <v>1</v>
      </c>
      <c r="DG37" s="73"/>
      <c r="DH37" s="73"/>
      <c r="DI37" s="73"/>
      <c r="DJ37" s="73"/>
      <c r="DK37" s="74"/>
      <c r="DL37" s="68">
        <f>IF(A37="","",IF(AND(ISERROR(SEARCH("U",E37))=FALSE,CoatedBoards=TRUE),0,IF(AND(ISERROR(SEARCH("C",E37))=FALSE,CoatedBoards=FALSE),0,SUMPRODUCT($E$6:$DK$6,E37:DK37))))</f>
        <v>0</v>
      </c>
      <c r="DM37" s="69">
        <f>IF(A37="","",VLOOKUP(A37,TheMatrix,5,FALSE))</f>
        <v>1</v>
      </c>
      <c r="DN37" s="69">
        <f>IF(A37="","",IF(DL37&gt;0,MAX(CEILING(DL37/VLOOKUP(A37,TheMatrix,3,FALSE),1)*VLOOKUP(A37,TheMatrix,2,FALSE),VLOOKUP(A37,TheMatrix,4,FALSE)),0))</f>
        <v>0</v>
      </c>
      <c r="DO37" s="70">
        <f>IF(A37="","",IF(DM37&gt;SparingLevel,0,DN37))</f>
        <v>0</v>
      </c>
      <c r="DP37" s="120">
        <v>0</v>
      </c>
      <c r="DQ37" s="121">
        <f>IF(A37="","",IF(ISERROR(DO37*DP37),IF(DO37&lt;&gt;0,"Ask for Quote",0),DO37*DP37))</f>
        <v>0</v>
      </c>
    </row>
    <row r="38" spans="1:121" ht="12.75" customHeight="1" x14ac:dyDescent="0.2">
      <c r="A38" s="94">
        <v>5</v>
      </c>
      <c r="B38" s="98" t="s">
        <v>388</v>
      </c>
      <c r="C38" s="31" t="s">
        <v>389</v>
      </c>
      <c r="D38" s="110" t="s">
        <v>173</v>
      </c>
      <c r="E38" s="140"/>
      <c r="F38" s="73"/>
      <c r="G38" s="73"/>
      <c r="H38" s="73"/>
      <c r="I38" s="73"/>
      <c r="J38" s="73"/>
      <c r="K38" s="73"/>
      <c r="L38" s="73"/>
      <c r="M38" s="73"/>
      <c r="N38" s="73"/>
      <c r="O38" s="73"/>
      <c r="P38" s="73">
        <v>1</v>
      </c>
      <c r="Q38" s="73">
        <v>1</v>
      </c>
      <c r="R38" s="73">
        <v>1</v>
      </c>
      <c r="S38" s="73">
        <v>1</v>
      </c>
      <c r="T38" s="73">
        <v>1</v>
      </c>
      <c r="U38" s="73">
        <v>1</v>
      </c>
      <c r="V38" s="73"/>
      <c r="W38" s="73"/>
      <c r="X38" s="73"/>
      <c r="Y38" s="73"/>
      <c r="Z38" s="73"/>
      <c r="AA38" s="73"/>
      <c r="AB38" s="73"/>
      <c r="AC38" s="73"/>
      <c r="AD38" s="73"/>
      <c r="AE38" s="73"/>
      <c r="AF38" s="73"/>
      <c r="AG38" s="73"/>
      <c r="AH38" s="73"/>
      <c r="AI38" s="73">
        <v>1</v>
      </c>
      <c r="AJ38" s="73">
        <v>1</v>
      </c>
      <c r="AK38" s="73">
        <v>1</v>
      </c>
      <c r="AL38" s="73">
        <v>1</v>
      </c>
      <c r="AM38" s="73">
        <v>1</v>
      </c>
      <c r="AN38" s="73">
        <v>1</v>
      </c>
      <c r="AO38" s="73">
        <v>1</v>
      </c>
      <c r="AP38" s="73">
        <v>1</v>
      </c>
      <c r="AQ38" s="73">
        <v>1</v>
      </c>
      <c r="AR38" s="73"/>
      <c r="AS38" s="73"/>
      <c r="AT38" s="73"/>
      <c r="AU38" s="73"/>
      <c r="AV38" s="73"/>
      <c r="AW38" s="73"/>
      <c r="AX38" s="73"/>
      <c r="AY38" s="73"/>
      <c r="AZ38" s="73"/>
      <c r="BA38" s="73"/>
      <c r="BB38" s="73"/>
      <c r="BC38" s="73"/>
      <c r="BD38" s="73">
        <v>1</v>
      </c>
      <c r="BE38" s="73">
        <v>1</v>
      </c>
      <c r="BF38" s="73">
        <v>1</v>
      </c>
      <c r="BG38" s="73">
        <v>1</v>
      </c>
      <c r="BH38" s="73"/>
      <c r="BI38" s="73"/>
      <c r="BJ38" s="73"/>
      <c r="BK38" s="73"/>
      <c r="BL38" s="73"/>
      <c r="BM38" s="73"/>
      <c r="BN38" s="73"/>
      <c r="BO38" s="73"/>
      <c r="BP38" s="73"/>
      <c r="BQ38" s="73"/>
      <c r="BR38" s="73"/>
      <c r="BS38" s="73">
        <v>1</v>
      </c>
      <c r="BT38" s="73">
        <v>1</v>
      </c>
      <c r="BU38" s="73">
        <v>1</v>
      </c>
      <c r="BV38" s="73">
        <v>1</v>
      </c>
      <c r="BW38" s="73">
        <v>1</v>
      </c>
      <c r="BX38" s="73">
        <v>1</v>
      </c>
      <c r="BY38" s="73"/>
      <c r="BZ38" s="73"/>
      <c r="CA38" s="73"/>
      <c r="CB38" s="73"/>
      <c r="CC38" s="73"/>
      <c r="CD38" s="73"/>
      <c r="CE38" s="73"/>
      <c r="CF38" s="73"/>
      <c r="CG38" s="73"/>
      <c r="CH38" s="73"/>
      <c r="CI38" s="73"/>
      <c r="CJ38" s="73"/>
      <c r="CK38" s="73"/>
      <c r="CL38" s="73">
        <v>1</v>
      </c>
      <c r="CM38" s="73">
        <v>1</v>
      </c>
      <c r="CN38" s="73">
        <v>1</v>
      </c>
      <c r="CO38" s="73">
        <v>1</v>
      </c>
      <c r="CP38" s="73">
        <v>1</v>
      </c>
      <c r="CQ38" s="73">
        <v>1</v>
      </c>
      <c r="CR38" s="73">
        <v>1</v>
      </c>
      <c r="CS38" s="73">
        <v>1</v>
      </c>
      <c r="CT38" s="73">
        <v>1</v>
      </c>
      <c r="CU38" s="73"/>
      <c r="CV38" s="73"/>
      <c r="CW38" s="73"/>
      <c r="CX38" s="73"/>
      <c r="CY38" s="73"/>
      <c r="CZ38" s="73"/>
      <c r="DA38" s="73"/>
      <c r="DB38" s="73"/>
      <c r="DC38" s="73"/>
      <c r="DD38" s="73"/>
      <c r="DE38" s="73"/>
      <c r="DF38" s="73"/>
      <c r="DG38" s="73">
        <v>1</v>
      </c>
      <c r="DH38" s="73">
        <v>1</v>
      </c>
      <c r="DI38" s="73">
        <v>1</v>
      </c>
      <c r="DJ38" s="73">
        <v>1</v>
      </c>
      <c r="DK38" s="74"/>
      <c r="DL38" s="68">
        <f>IF(A38="","",IF(AND(ISERROR(SEARCH("U",E38))=FALSE,CoatedBoards=TRUE),0,IF(AND(ISERROR(SEARCH("C",E38))=FALSE,CoatedBoards=FALSE),0,SUMPRODUCT($E$6:$DK$6,E38:DK38))))</f>
        <v>0</v>
      </c>
      <c r="DM38" s="69">
        <f>IF(A38="","",VLOOKUP(A38,TheMatrix,5,FALSE))</f>
        <v>1</v>
      </c>
      <c r="DN38" s="69">
        <f>IF(A38="","",IF(DL38&gt;0,MAX(CEILING(DL38/VLOOKUP(A38,TheMatrix,3,FALSE),1)*VLOOKUP(A38,TheMatrix,2,FALSE),VLOOKUP(A38,TheMatrix,4,FALSE)),0))</f>
        <v>0</v>
      </c>
      <c r="DO38" s="70">
        <f>IF(A38="","",IF(DM38&gt;SparingLevel,0,DN38))</f>
        <v>0</v>
      </c>
      <c r="DP38" s="120">
        <v>0</v>
      </c>
      <c r="DQ38" s="121">
        <f>IF(A38="","",IF(ISERROR(DO38*DP38),IF(DO38&lt;&gt;0,"Ask for Quote",0),DO38*DP38))</f>
        <v>0</v>
      </c>
    </row>
    <row r="39" spans="1:121" ht="12.75" customHeight="1" x14ac:dyDescent="0.2">
      <c r="A39" s="94"/>
      <c r="B39" s="169" t="s">
        <v>391</v>
      </c>
      <c r="C39" s="174"/>
      <c r="D39" s="110"/>
      <c r="E39" s="140"/>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4"/>
      <c r="DL39" s="68" t="str">
        <f>IF(A39="","",IF(AND(ISERROR(SEARCH("U",E39))=FALSE,CoatedBoards=TRUE),0,IF(AND(ISERROR(SEARCH("C",E39))=FALSE,CoatedBoards=FALSE),0,SUMPRODUCT($E$6:$DK$6,E39:DK39))))</f>
        <v/>
      </c>
      <c r="DM39" s="69" t="str">
        <f>IF(A39="","",VLOOKUP(A39,TheMatrix,5,FALSE))</f>
        <v/>
      </c>
      <c r="DN39" s="69" t="str">
        <f>IF(A39="","",IF(DL39&gt;0,MAX(CEILING(DL39/VLOOKUP(A39,TheMatrix,3,FALSE),1)*VLOOKUP(A39,TheMatrix,2,FALSE),VLOOKUP(A39,TheMatrix,4,FALSE)),0))</f>
        <v/>
      </c>
      <c r="DO39" s="70" t="str">
        <f>IF(A39="","",IF(DM39&gt;SparingLevel,0,DN39))</f>
        <v/>
      </c>
      <c r="DP39" s="120">
        <v>0</v>
      </c>
      <c r="DQ39" s="121" t="str">
        <f>IF(A39="","",IF(ISERROR(DO39*DP39),IF(DO39&lt;&gt;0,"Ask for Quote",0),DO39*DP39))</f>
        <v/>
      </c>
    </row>
    <row r="40" spans="1:121" ht="40.5" customHeight="1" x14ac:dyDescent="0.2">
      <c r="A40" s="94"/>
      <c r="B40" s="182" t="s">
        <v>397</v>
      </c>
      <c r="C40" s="183"/>
      <c r="D40" s="110" t="s">
        <v>173</v>
      </c>
      <c r="E40" s="140"/>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4"/>
      <c r="DL40" s="68" t="str">
        <f t="shared" ref="DL40:DL41" si="10">IF(A40="","",IF(AND(ISERROR(SEARCH("U",E40))=FALSE,CoatedBoards=TRUE),0,IF(AND(ISERROR(SEARCH("C",E40))=FALSE,CoatedBoards=FALSE),0,SUMPRODUCT($E$6:$DK$6,E40:DK40))))</f>
        <v/>
      </c>
      <c r="DM40" s="69" t="str">
        <f t="shared" ref="DM40:DM41" si="11">IF(A40="","",VLOOKUP(A40,TheMatrix,5,FALSE))</f>
        <v/>
      </c>
      <c r="DN40" s="69" t="str">
        <f t="shared" ref="DN40:DN41" si="12">IF(A40="","",IF(DL40&gt;0,MAX(CEILING(DL40/VLOOKUP(A40,TheMatrix,3,FALSE),1)*VLOOKUP(A40,TheMatrix,2,FALSE),VLOOKUP(A40,TheMatrix,4,FALSE)),0))</f>
        <v/>
      </c>
      <c r="DO40" s="70" t="str">
        <f t="shared" ref="DO40:DO41" si="13">IF(A40="","",IF(DM40&gt;SparingLevel,0,DN40))</f>
        <v/>
      </c>
      <c r="DP40" s="120"/>
      <c r="DQ40" s="121" t="str">
        <f t="shared" ref="DQ40:DQ41" si="14">IF(A40="","",IF(ISERROR(DO40*DP40),IF(DO40&lt;&gt;0,"Ask for Quote",0),DO40*DP40))</f>
        <v/>
      </c>
    </row>
    <row r="41" spans="1:121" ht="12.75" customHeight="1" x14ac:dyDescent="0.2">
      <c r="A41" s="94"/>
      <c r="B41" s="175" t="s">
        <v>390</v>
      </c>
      <c r="C41" s="176"/>
      <c r="D41" s="110" t="s">
        <v>173</v>
      </c>
      <c r="E41" s="140"/>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4"/>
      <c r="DL41" s="68" t="str">
        <f t="shared" si="10"/>
        <v/>
      </c>
      <c r="DM41" s="69" t="str">
        <f t="shared" si="11"/>
        <v/>
      </c>
      <c r="DN41" s="69" t="str">
        <f t="shared" si="12"/>
        <v/>
      </c>
      <c r="DO41" s="70" t="str">
        <f t="shared" si="13"/>
        <v/>
      </c>
      <c r="DP41" s="120"/>
      <c r="DQ41" s="121" t="str">
        <f t="shared" si="14"/>
        <v/>
      </c>
    </row>
    <row r="42" spans="1:121" ht="12.75" customHeight="1" x14ac:dyDescent="0.2">
      <c r="A42" s="94">
        <v>7</v>
      </c>
      <c r="B42" s="98" t="s">
        <v>386</v>
      </c>
      <c r="C42" s="31" t="s">
        <v>387</v>
      </c>
      <c r="D42" s="110" t="s">
        <v>173</v>
      </c>
      <c r="E42" s="140"/>
      <c r="F42" s="73">
        <v>1</v>
      </c>
      <c r="G42" s="73">
        <v>1</v>
      </c>
      <c r="H42" s="73">
        <v>1</v>
      </c>
      <c r="I42" s="73">
        <v>1</v>
      </c>
      <c r="J42" s="73">
        <v>1</v>
      </c>
      <c r="K42" s="73">
        <v>1</v>
      </c>
      <c r="L42" s="73">
        <v>1</v>
      </c>
      <c r="M42" s="73">
        <v>1</v>
      </c>
      <c r="N42" s="73">
        <v>1</v>
      </c>
      <c r="O42" s="73">
        <v>1</v>
      </c>
      <c r="P42" s="73"/>
      <c r="Q42" s="73"/>
      <c r="R42" s="73"/>
      <c r="S42" s="73"/>
      <c r="T42" s="73"/>
      <c r="U42" s="73"/>
      <c r="V42" s="73">
        <v>1</v>
      </c>
      <c r="W42" s="73">
        <v>1</v>
      </c>
      <c r="X42" s="73">
        <v>1</v>
      </c>
      <c r="Y42" s="73">
        <v>1</v>
      </c>
      <c r="Z42" s="73">
        <v>1</v>
      </c>
      <c r="AA42" s="73">
        <v>1</v>
      </c>
      <c r="AB42" s="73">
        <v>1</v>
      </c>
      <c r="AC42" s="73">
        <v>1</v>
      </c>
      <c r="AD42" s="73">
        <v>1</v>
      </c>
      <c r="AE42" s="73">
        <v>1</v>
      </c>
      <c r="AF42" s="73">
        <v>1</v>
      </c>
      <c r="AG42" s="73">
        <v>1</v>
      </c>
      <c r="AH42" s="73">
        <v>1</v>
      </c>
      <c r="AI42" s="73"/>
      <c r="AJ42" s="73"/>
      <c r="AK42" s="73"/>
      <c r="AL42" s="73"/>
      <c r="AM42" s="73"/>
      <c r="AN42" s="73"/>
      <c r="AO42" s="73"/>
      <c r="AP42" s="73"/>
      <c r="AQ42" s="73"/>
      <c r="AR42" s="73">
        <v>1</v>
      </c>
      <c r="AS42" s="73">
        <v>1</v>
      </c>
      <c r="AT42" s="73">
        <v>1</v>
      </c>
      <c r="AU42" s="73">
        <v>1</v>
      </c>
      <c r="AV42" s="73">
        <v>1</v>
      </c>
      <c r="AW42" s="73">
        <v>1</v>
      </c>
      <c r="AX42" s="73">
        <v>1</v>
      </c>
      <c r="AY42" s="73">
        <v>1</v>
      </c>
      <c r="AZ42" s="73">
        <v>1</v>
      </c>
      <c r="BA42" s="73">
        <v>1</v>
      </c>
      <c r="BB42" s="73">
        <v>1</v>
      </c>
      <c r="BC42" s="73">
        <v>1</v>
      </c>
      <c r="BD42" s="73"/>
      <c r="BE42" s="73"/>
      <c r="BF42" s="73"/>
      <c r="BG42" s="73"/>
      <c r="BH42" s="73"/>
      <c r="BI42" s="73">
        <v>1</v>
      </c>
      <c r="BJ42" s="73">
        <v>1</v>
      </c>
      <c r="BK42" s="73">
        <v>1</v>
      </c>
      <c r="BL42" s="73">
        <v>1</v>
      </c>
      <c r="BM42" s="73">
        <v>1</v>
      </c>
      <c r="BN42" s="73">
        <v>1</v>
      </c>
      <c r="BO42" s="73">
        <v>1</v>
      </c>
      <c r="BP42" s="73">
        <v>1</v>
      </c>
      <c r="BQ42" s="73">
        <v>1</v>
      </c>
      <c r="BR42" s="73">
        <v>1</v>
      </c>
      <c r="BS42" s="73"/>
      <c r="BT42" s="73"/>
      <c r="BU42" s="73"/>
      <c r="BV42" s="73"/>
      <c r="BW42" s="73"/>
      <c r="BX42" s="73"/>
      <c r="BY42" s="73">
        <v>1</v>
      </c>
      <c r="BZ42" s="73">
        <v>1</v>
      </c>
      <c r="CA42" s="73">
        <v>1</v>
      </c>
      <c r="CB42" s="73">
        <v>1</v>
      </c>
      <c r="CC42" s="73">
        <v>1</v>
      </c>
      <c r="CD42" s="73">
        <v>1</v>
      </c>
      <c r="CE42" s="73">
        <v>1</v>
      </c>
      <c r="CF42" s="73">
        <v>1</v>
      </c>
      <c r="CG42" s="73">
        <v>1</v>
      </c>
      <c r="CH42" s="73">
        <v>1</v>
      </c>
      <c r="CI42" s="73">
        <v>1</v>
      </c>
      <c r="CJ42" s="73">
        <v>1</v>
      </c>
      <c r="CK42" s="73">
        <v>1</v>
      </c>
      <c r="CL42" s="73"/>
      <c r="CM42" s="73"/>
      <c r="CN42" s="73"/>
      <c r="CO42" s="73"/>
      <c r="CP42" s="73"/>
      <c r="CQ42" s="73"/>
      <c r="CR42" s="73"/>
      <c r="CS42" s="73"/>
      <c r="CT42" s="73"/>
      <c r="CU42" s="73">
        <v>1</v>
      </c>
      <c r="CV42" s="73">
        <v>1</v>
      </c>
      <c r="CW42" s="73">
        <v>1</v>
      </c>
      <c r="CX42" s="73">
        <v>1</v>
      </c>
      <c r="CY42" s="73">
        <v>1</v>
      </c>
      <c r="CZ42" s="73">
        <v>1</v>
      </c>
      <c r="DA42" s="73">
        <v>1</v>
      </c>
      <c r="DB42" s="73">
        <v>1</v>
      </c>
      <c r="DC42" s="73">
        <v>1</v>
      </c>
      <c r="DD42" s="73">
        <v>1</v>
      </c>
      <c r="DE42" s="73">
        <v>1</v>
      </c>
      <c r="DF42" s="73">
        <v>1</v>
      </c>
      <c r="DG42" s="73"/>
      <c r="DH42" s="73"/>
      <c r="DI42" s="73"/>
      <c r="DJ42" s="73"/>
      <c r="DK42" s="74"/>
      <c r="DL42" s="68">
        <f>IF(A42="","",IF(AND(ISERROR(SEARCH("U",E42))=FALSE,CoatedBoards=TRUE),0,IF(AND(ISERROR(SEARCH("C",E42))=FALSE,CoatedBoards=FALSE),0,SUMPRODUCT($E$6:$DK$6,E42:DK42))))</f>
        <v>0</v>
      </c>
      <c r="DM42" s="69" t="str">
        <f>IF(A42="","",VLOOKUP(A42,TheMatrix,5,FALSE))</f>
        <v>PCS</v>
      </c>
      <c r="DN42" s="69">
        <f>IF(A42="","",IF(DL42&gt;0,MAX(CEILING(DL42/VLOOKUP(A42,TheMatrix,3,FALSE),1)*VLOOKUP(A42,TheMatrix,2,FALSE),VLOOKUP(A42,TheMatrix,4,FALSE)),0))</f>
        <v>0</v>
      </c>
      <c r="DO42" s="70">
        <f>IF(A42="","",IF(DM42&gt;SparingLevel,0,DN42))</f>
        <v>0</v>
      </c>
      <c r="DP42" s="120">
        <v>0</v>
      </c>
      <c r="DQ42" s="121">
        <f>IF(A42="","",IF(ISERROR(DO42*DP42),IF(DO42&lt;&gt;0,"Ask for Quote",0),DO42*DP42))</f>
        <v>0</v>
      </c>
    </row>
    <row r="43" spans="1:121" ht="12.75" customHeight="1" x14ac:dyDescent="0.2">
      <c r="A43" s="94">
        <v>7</v>
      </c>
      <c r="B43" s="98" t="s">
        <v>388</v>
      </c>
      <c r="C43" s="31" t="s">
        <v>389</v>
      </c>
      <c r="D43" s="110" t="s">
        <v>173</v>
      </c>
      <c r="E43" s="140"/>
      <c r="F43" s="73"/>
      <c r="G43" s="73"/>
      <c r="H43" s="73"/>
      <c r="I43" s="73"/>
      <c r="J43" s="73"/>
      <c r="K43" s="73"/>
      <c r="L43" s="73"/>
      <c r="M43" s="73"/>
      <c r="N43" s="73"/>
      <c r="O43" s="73"/>
      <c r="P43" s="73">
        <v>1</v>
      </c>
      <c r="Q43" s="73">
        <v>1</v>
      </c>
      <c r="R43" s="73">
        <v>1</v>
      </c>
      <c r="S43" s="73">
        <v>1</v>
      </c>
      <c r="T43" s="73">
        <v>1</v>
      </c>
      <c r="U43" s="73">
        <v>1</v>
      </c>
      <c r="V43" s="73"/>
      <c r="W43" s="73"/>
      <c r="X43" s="73"/>
      <c r="Y43" s="73"/>
      <c r="Z43" s="73"/>
      <c r="AA43" s="73"/>
      <c r="AB43" s="73"/>
      <c r="AC43" s="73"/>
      <c r="AD43" s="73"/>
      <c r="AE43" s="73"/>
      <c r="AF43" s="73"/>
      <c r="AG43" s="73"/>
      <c r="AH43" s="73"/>
      <c r="AI43" s="73">
        <v>1</v>
      </c>
      <c r="AJ43" s="73">
        <v>1</v>
      </c>
      <c r="AK43" s="73">
        <v>1</v>
      </c>
      <c r="AL43" s="73">
        <v>1</v>
      </c>
      <c r="AM43" s="73">
        <v>1</v>
      </c>
      <c r="AN43" s="73">
        <v>1</v>
      </c>
      <c r="AO43" s="73">
        <v>1</v>
      </c>
      <c r="AP43" s="73">
        <v>1</v>
      </c>
      <c r="AQ43" s="73">
        <v>1</v>
      </c>
      <c r="AR43" s="73"/>
      <c r="AS43" s="73"/>
      <c r="AT43" s="73"/>
      <c r="AU43" s="73"/>
      <c r="AV43" s="73"/>
      <c r="AW43" s="73"/>
      <c r="AX43" s="73"/>
      <c r="AY43" s="73"/>
      <c r="AZ43" s="73"/>
      <c r="BA43" s="73"/>
      <c r="BB43" s="73"/>
      <c r="BC43" s="73"/>
      <c r="BD43" s="73">
        <v>1</v>
      </c>
      <c r="BE43" s="73">
        <v>1</v>
      </c>
      <c r="BF43" s="73">
        <v>1</v>
      </c>
      <c r="BG43" s="73">
        <v>1</v>
      </c>
      <c r="BH43" s="73"/>
      <c r="BI43" s="73"/>
      <c r="BJ43" s="73"/>
      <c r="BK43" s="73"/>
      <c r="BL43" s="73"/>
      <c r="BM43" s="73"/>
      <c r="BN43" s="73"/>
      <c r="BO43" s="73"/>
      <c r="BP43" s="73"/>
      <c r="BQ43" s="73"/>
      <c r="BR43" s="73"/>
      <c r="BS43" s="73">
        <v>1</v>
      </c>
      <c r="BT43" s="73">
        <v>1</v>
      </c>
      <c r="BU43" s="73">
        <v>1</v>
      </c>
      <c r="BV43" s="73">
        <v>1</v>
      </c>
      <c r="BW43" s="73">
        <v>1</v>
      </c>
      <c r="BX43" s="73">
        <v>1</v>
      </c>
      <c r="BY43" s="73"/>
      <c r="BZ43" s="73"/>
      <c r="CA43" s="73"/>
      <c r="CB43" s="73"/>
      <c r="CC43" s="73"/>
      <c r="CD43" s="73"/>
      <c r="CE43" s="73"/>
      <c r="CF43" s="73"/>
      <c r="CG43" s="73"/>
      <c r="CH43" s="73"/>
      <c r="CI43" s="73"/>
      <c r="CJ43" s="73"/>
      <c r="CK43" s="73"/>
      <c r="CL43" s="73">
        <v>1</v>
      </c>
      <c r="CM43" s="73">
        <v>1</v>
      </c>
      <c r="CN43" s="73">
        <v>1</v>
      </c>
      <c r="CO43" s="73">
        <v>1</v>
      </c>
      <c r="CP43" s="73">
        <v>1</v>
      </c>
      <c r="CQ43" s="73">
        <v>1</v>
      </c>
      <c r="CR43" s="73">
        <v>1</v>
      </c>
      <c r="CS43" s="73">
        <v>1</v>
      </c>
      <c r="CT43" s="73">
        <v>1</v>
      </c>
      <c r="CU43" s="73"/>
      <c r="CV43" s="73"/>
      <c r="CW43" s="73"/>
      <c r="CX43" s="73"/>
      <c r="CY43" s="73"/>
      <c r="CZ43" s="73"/>
      <c r="DA43" s="73"/>
      <c r="DB43" s="73"/>
      <c r="DC43" s="73"/>
      <c r="DD43" s="73"/>
      <c r="DE43" s="73"/>
      <c r="DF43" s="73"/>
      <c r="DG43" s="73">
        <v>1</v>
      </c>
      <c r="DH43" s="73">
        <v>1</v>
      </c>
      <c r="DI43" s="73">
        <v>1</v>
      </c>
      <c r="DJ43" s="73">
        <v>1</v>
      </c>
      <c r="DK43" s="74"/>
      <c r="DL43" s="68">
        <f>IF(A43="","",IF(AND(ISERROR(SEARCH("U",E43))=FALSE,CoatedBoards=TRUE),0,IF(AND(ISERROR(SEARCH("C",E43))=FALSE,CoatedBoards=FALSE),0,SUMPRODUCT($E$6:$DK$6,E43:DK43))))</f>
        <v>0</v>
      </c>
      <c r="DM43" s="69" t="str">
        <f>IF(A43="","",VLOOKUP(A43,TheMatrix,5,FALSE))</f>
        <v>PCS</v>
      </c>
      <c r="DN43" s="69">
        <f>IF(A43="","",IF(DL43&gt;0,MAX(CEILING(DL43/VLOOKUP(A43,TheMatrix,3,FALSE),1)*VLOOKUP(A43,TheMatrix,2,FALSE),VLOOKUP(A43,TheMatrix,4,FALSE)),0))</f>
        <v>0</v>
      </c>
      <c r="DO43" s="70">
        <f>IF(A43="","",IF(DM43&gt;SparingLevel,0,DN43))</f>
        <v>0</v>
      </c>
      <c r="DP43" s="120">
        <v>0</v>
      </c>
      <c r="DQ43" s="121">
        <f>IF(A43="","",IF(ISERROR(DO43*DP43),IF(DO43&lt;&gt;0,"Ask for Quote",0),DO43*DP43))</f>
        <v>0</v>
      </c>
    </row>
    <row r="44" spans="1:121" ht="12.75" customHeight="1" x14ac:dyDescent="0.2">
      <c r="A44" s="94">
        <v>7</v>
      </c>
      <c r="B44" s="98" t="s">
        <v>392</v>
      </c>
      <c r="C44" s="31" t="s">
        <v>393</v>
      </c>
      <c r="D44" s="110" t="s">
        <v>173</v>
      </c>
      <c r="E44" s="140"/>
      <c r="F44" s="73">
        <v>1</v>
      </c>
      <c r="G44" s="73">
        <v>1</v>
      </c>
      <c r="H44" s="73">
        <v>1</v>
      </c>
      <c r="I44" s="73">
        <v>1</v>
      </c>
      <c r="J44" s="73">
        <v>1</v>
      </c>
      <c r="K44" s="73">
        <v>1</v>
      </c>
      <c r="L44" s="73">
        <v>1</v>
      </c>
      <c r="M44" s="73">
        <v>1</v>
      </c>
      <c r="N44" s="73">
        <v>1</v>
      </c>
      <c r="O44" s="73">
        <v>1</v>
      </c>
      <c r="P44" s="73">
        <v>1</v>
      </c>
      <c r="Q44" s="73">
        <v>1</v>
      </c>
      <c r="R44" s="73">
        <v>1</v>
      </c>
      <c r="S44" s="73">
        <v>1</v>
      </c>
      <c r="T44" s="73">
        <v>1</v>
      </c>
      <c r="U44" s="73">
        <v>1</v>
      </c>
      <c r="V44" s="73">
        <v>1</v>
      </c>
      <c r="W44" s="73">
        <v>1</v>
      </c>
      <c r="X44" s="73">
        <v>1</v>
      </c>
      <c r="Y44" s="73">
        <v>1</v>
      </c>
      <c r="Z44" s="73">
        <v>1</v>
      </c>
      <c r="AA44" s="73">
        <v>1</v>
      </c>
      <c r="AB44" s="73">
        <v>1</v>
      </c>
      <c r="AC44" s="73">
        <v>1</v>
      </c>
      <c r="AD44" s="73">
        <v>1</v>
      </c>
      <c r="AE44" s="73">
        <v>1</v>
      </c>
      <c r="AF44" s="73">
        <v>1</v>
      </c>
      <c r="AG44" s="73">
        <v>1</v>
      </c>
      <c r="AH44" s="73">
        <v>1</v>
      </c>
      <c r="AI44" s="73">
        <v>1</v>
      </c>
      <c r="AJ44" s="73">
        <v>1</v>
      </c>
      <c r="AK44" s="73">
        <v>1</v>
      </c>
      <c r="AL44" s="73">
        <v>1</v>
      </c>
      <c r="AM44" s="73">
        <v>1</v>
      </c>
      <c r="AN44" s="73">
        <v>1</v>
      </c>
      <c r="AO44" s="73">
        <v>1</v>
      </c>
      <c r="AP44" s="73">
        <v>1</v>
      </c>
      <c r="AQ44" s="73">
        <v>1</v>
      </c>
      <c r="AR44" s="73">
        <v>1</v>
      </c>
      <c r="AS44" s="73">
        <v>1</v>
      </c>
      <c r="AT44" s="73">
        <v>1</v>
      </c>
      <c r="AU44" s="73">
        <v>1</v>
      </c>
      <c r="AV44" s="73">
        <v>1</v>
      </c>
      <c r="AW44" s="73">
        <v>1</v>
      </c>
      <c r="AX44" s="73">
        <v>1</v>
      </c>
      <c r="AY44" s="73">
        <v>1</v>
      </c>
      <c r="AZ44" s="73">
        <v>1</v>
      </c>
      <c r="BA44" s="73">
        <v>1</v>
      </c>
      <c r="BB44" s="73">
        <v>1</v>
      </c>
      <c r="BC44" s="73">
        <v>1</v>
      </c>
      <c r="BD44" s="73">
        <v>1</v>
      </c>
      <c r="BE44" s="73">
        <v>1</v>
      </c>
      <c r="BF44" s="73">
        <v>1</v>
      </c>
      <c r="BG44" s="73">
        <v>1</v>
      </c>
      <c r="BH44" s="73"/>
      <c r="BI44" s="73">
        <v>1</v>
      </c>
      <c r="BJ44" s="73">
        <v>1</v>
      </c>
      <c r="BK44" s="73">
        <v>1</v>
      </c>
      <c r="BL44" s="73">
        <v>1</v>
      </c>
      <c r="BM44" s="73">
        <v>1</v>
      </c>
      <c r="BN44" s="73">
        <v>1</v>
      </c>
      <c r="BO44" s="73">
        <v>1</v>
      </c>
      <c r="BP44" s="73">
        <v>1</v>
      </c>
      <c r="BQ44" s="73">
        <v>1</v>
      </c>
      <c r="BR44" s="73">
        <v>1</v>
      </c>
      <c r="BS44" s="73">
        <v>1</v>
      </c>
      <c r="BT44" s="73">
        <v>1</v>
      </c>
      <c r="BU44" s="73">
        <v>1</v>
      </c>
      <c r="BV44" s="73">
        <v>1</v>
      </c>
      <c r="BW44" s="73">
        <v>1</v>
      </c>
      <c r="BX44" s="73">
        <v>1</v>
      </c>
      <c r="BY44" s="73">
        <v>1</v>
      </c>
      <c r="BZ44" s="73">
        <v>1</v>
      </c>
      <c r="CA44" s="73">
        <v>1</v>
      </c>
      <c r="CB44" s="73">
        <v>1</v>
      </c>
      <c r="CC44" s="73">
        <v>1</v>
      </c>
      <c r="CD44" s="73">
        <v>1</v>
      </c>
      <c r="CE44" s="73">
        <v>1</v>
      </c>
      <c r="CF44" s="73">
        <v>1</v>
      </c>
      <c r="CG44" s="73">
        <v>1</v>
      </c>
      <c r="CH44" s="73">
        <v>1</v>
      </c>
      <c r="CI44" s="73">
        <v>1</v>
      </c>
      <c r="CJ44" s="73">
        <v>1</v>
      </c>
      <c r="CK44" s="73">
        <v>1</v>
      </c>
      <c r="CL44" s="73">
        <v>1</v>
      </c>
      <c r="CM44" s="73">
        <v>1</v>
      </c>
      <c r="CN44" s="73">
        <v>1</v>
      </c>
      <c r="CO44" s="73">
        <v>1</v>
      </c>
      <c r="CP44" s="73">
        <v>1</v>
      </c>
      <c r="CQ44" s="73">
        <v>1</v>
      </c>
      <c r="CR44" s="73">
        <v>1</v>
      </c>
      <c r="CS44" s="73">
        <v>1</v>
      </c>
      <c r="CT44" s="73">
        <v>1</v>
      </c>
      <c r="CU44" s="73">
        <v>1</v>
      </c>
      <c r="CV44" s="73">
        <v>1</v>
      </c>
      <c r="CW44" s="73">
        <v>1</v>
      </c>
      <c r="CX44" s="73">
        <v>1</v>
      </c>
      <c r="CY44" s="73">
        <v>1</v>
      </c>
      <c r="CZ44" s="73">
        <v>1</v>
      </c>
      <c r="DA44" s="73">
        <v>1</v>
      </c>
      <c r="DB44" s="73">
        <v>1</v>
      </c>
      <c r="DC44" s="73">
        <v>1</v>
      </c>
      <c r="DD44" s="73">
        <v>1</v>
      </c>
      <c r="DE44" s="73">
        <v>1</v>
      </c>
      <c r="DF44" s="73">
        <v>1</v>
      </c>
      <c r="DG44" s="73">
        <v>1</v>
      </c>
      <c r="DH44" s="73">
        <v>1</v>
      </c>
      <c r="DI44" s="73">
        <v>1</v>
      </c>
      <c r="DJ44" s="73">
        <v>1</v>
      </c>
      <c r="DK44" s="74"/>
      <c r="DL44" s="68">
        <f>IF(A44="","",IF(AND(ISERROR(SEARCH("U",E44))=FALSE,CoatedBoards=TRUE),0,IF(AND(ISERROR(SEARCH("C",E44))=FALSE,CoatedBoards=FALSE),0,SUMPRODUCT($E$6:$DK$6,E44:DK44))))</f>
        <v>0</v>
      </c>
      <c r="DM44" s="69" t="str">
        <f>IF(A44="","",VLOOKUP(A44,TheMatrix,5,FALSE))</f>
        <v>PCS</v>
      </c>
      <c r="DN44" s="69">
        <f>IF(A44="","",IF(DL44&gt;0,MAX(CEILING(DL44/VLOOKUP(A44,TheMatrix,3,FALSE),1)*VLOOKUP(A44,TheMatrix,2,FALSE),VLOOKUP(A44,TheMatrix,4,FALSE)),0))</f>
        <v>0</v>
      </c>
      <c r="DO44" s="70">
        <f>IF(A44="","",IF(DM44&gt;SparingLevel,0,DN44))</f>
        <v>0</v>
      </c>
      <c r="DP44" s="120">
        <v>0</v>
      </c>
      <c r="DQ44" s="121">
        <f>IF(A44="","",IF(ISERROR(DO44*DP44),IF(DO44&lt;&gt;0,"Ask for Quote",0),DO44*DP44))</f>
        <v>0</v>
      </c>
    </row>
    <row r="45" spans="1:121" ht="12.75" customHeight="1" x14ac:dyDescent="0.2">
      <c r="A45" s="94">
        <v>7</v>
      </c>
      <c r="B45" s="98" t="s">
        <v>394</v>
      </c>
      <c r="C45" s="31" t="s">
        <v>395</v>
      </c>
      <c r="D45" s="110" t="s">
        <v>173</v>
      </c>
      <c r="E45" s="140"/>
      <c r="F45" s="73">
        <v>1</v>
      </c>
      <c r="G45" s="73">
        <v>1</v>
      </c>
      <c r="H45" s="73">
        <v>1</v>
      </c>
      <c r="I45" s="73">
        <v>1</v>
      </c>
      <c r="J45" s="73">
        <v>1</v>
      </c>
      <c r="K45" s="73">
        <v>1</v>
      </c>
      <c r="L45" s="73">
        <v>1</v>
      </c>
      <c r="M45" s="73">
        <v>1</v>
      </c>
      <c r="N45" s="73">
        <v>1</v>
      </c>
      <c r="O45" s="73">
        <v>1</v>
      </c>
      <c r="P45" s="73">
        <v>1</v>
      </c>
      <c r="Q45" s="73">
        <v>1</v>
      </c>
      <c r="R45" s="73">
        <v>1</v>
      </c>
      <c r="S45" s="73">
        <v>1</v>
      </c>
      <c r="T45" s="73">
        <v>1</v>
      </c>
      <c r="U45" s="73">
        <v>1</v>
      </c>
      <c r="V45" s="73">
        <v>1</v>
      </c>
      <c r="W45" s="73">
        <v>1</v>
      </c>
      <c r="X45" s="73">
        <v>1</v>
      </c>
      <c r="Y45" s="73">
        <v>1</v>
      </c>
      <c r="Z45" s="73">
        <v>1</v>
      </c>
      <c r="AA45" s="73">
        <v>1</v>
      </c>
      <c r="AB45" s="73">
        <v>1</v>
      </c>
      <c r="AC45" s="73">
        <v>1</v>
      </c>
      <c r="AD45" s="73">
        <v>1</v>
      </c>
      <c r="AE45" s="73">
        <v>1</v>
      </c>
      <c r="AF45" s="73">
        <v>1</v>
      </c>
      <c r="AG45" s="73">
        <v>1</v>
      </c>
      <c r="AH45" s="73">
        <v>1</v>
      </c>
      <c r="AI45" s="73">
        <v>1</v>
      </c>
      <c r="AJ45" s="73">
        <v>1</v>
      </c>
      <c r="AK45" s="73">
        <v>1</v>
      </c>
      <c r="AL45" s="73">
        <v>1</v>
      </c>
      <c r="AM45" s="73">
        <v>1</v>
      </c>
      <c r="AN45" s="73">
        <v>1</v>
      </c>
      <c r="AO45" s="73">
        <v>1</v>
      </c>
      <c r="AP45" s="73">
        <v>1</v>
      </c>
      <c r="AQ45" s="73">
        <v>1</v>
      </c>
      <c r="AR45" s="73">
        <v>1</v>
      </c>
      <c r="AS45" s="73">
        <v>1</v>
      </c>
      <c r="AT45" s="73">
        <v>1</v>
      </c>
      <c r="AU45" s="73">
        <v>1</v>
      </c>
      <c r="AV45" s="73">
        <v>1</v>
      </c>
      <c r="AW45" s="73">
        <v>1</v>
      </c>
      <c r="AX45" s="73">
        <v>1</v>
      </c>
      <c r="AY45" s="73">
        <v>1</v>
      </c>
      <c r="AZ45" s="73">
        <v>1</v>
      </c>
      <c r="BA45" s="73">
        <v>1</v>
      </c>
      <c r="BB45" s="73">
        <v>1</v>
      </c>
      <c r="BC45" s="73">
        <v>1</v>
      </c>
      <c r="BD45" s="73">
        <v>1</v>
      </c>
      <c r="BE45" s="73">
        <v>1</v>
      </c>
      <c r="BF45" s="73">
        <v>1</v>
      </c>
      <c r="BG45" s="73">
        <v>1</v>
      </c>
      <c r="BH45" s="73"/>
      <c r="BI45" s="73">
        <v>1</v>
      </c>
      <c r="BJ45" s="73">
        <v>1</v>
      </c>
      <c r="BK45" s="73">
        <v>1</v>
      </c>
      <c r="BL45" s="73">
        <v>1</v>
      </c>
      <c r="BM45" s="73">
        <v>1</v>
      </c>
      <c r="BN45" s="73">
        <v>1</v>
      </c>
      <c r="BO45" s="73">
        <v>1</v>
      </c>
      <c r="BP45" s="73">
        <v>1</v>
      </c>
      <c r="BQ45" s="73">
        <v>1</v>
      </c>
      <c r="BR45" s="73">
        <v>1</v>
      </c>
      <c r="BS45" s="73">
        <v>1</v>
      </c>
      <c r="BT45" s="73">
        <v>1</v>
      </c>
      <c r="BU45" s="73">
        <v>1</v>
      </c>
      <c r="BV45" s="73">
        <v>1</v>
      </c>
      <c r="BW45" s="73">
        <v>1</v>
      </c>
      <c r="BX45" s="73">
        <v>1</v>
      </c>
      <c r="BY45" s="73">
        <v>1</v>
      </c>
      <c r="BZ45" s="73">
        <v>1</v>
      </c>
      <c r="CA45" s="73">
        <v>1</v>
      </c>
      <c r="CB45" s="73">
        <v>1</v>
      </c>
      <c r="CC45" s="73">
        <v>1</v>
      </c>
      <c r="CD45" s="73">
        <v>1</v>
      </c>
      <c r="CE45" s="73">
        <v>1</v>
      </c>
      <c r="CF45" s="73">
        <v>1</v>
      </c>
      <c r="CG45" s="73">
        <v>1</v>
      </c>
      <c r="CH45" s="73">
        <v>1</v>
      </c>
      <c r="CI45" s="73">
        <v>1</v>
      </c>
      <c r="CJ45" s="73">
        <v>1</v>
      </c>
      <c r="CK45" s="73">
        <v>1</v>
      </c>
      <c r="CL45" s="73">
        <v>1</v>
      </c>
      <c r="CM45" s="73">
        <v>1</v>
      </c>
      <c r="CN45" s="73">
        <v>1</v>
      </c>
      <c r="CO45" s="73">
        <v>1</v>
      </c>
      <c r="CP45" s="73">
        <v>1</v>
      </c>
      <c r="CQ45" s="73">
        <v>1</v>
      </c>
      <c r="CR45" s="73">
        <v>1</v>
      </c>
      <c r="CS45" s="73">
        <v>1</v>
      </c>
      <c r="CT45" s="73">
        <v>1</v>
      </c>
      <c r="CU45" s="73">
        <v>1</v>
      </c>
      <c r="CV45" s="73">
        <v>1</v>
      </c>
      <c r="CW45" s="73">
        <v>1</v>
      </c>
      <c r="CX45" s="73">
        <v>1</v>
      </c>
      <c r="CY45" s="73">
        <v>1</v>
      </c>
      <c r="CZ45" s="73">
        <v>1</v>
      </c>
      <c r="DA45" s="73">
        <v>1</v>
      </c>
      <c r="DB45" s="73">
        <v>1</v>
      </c>
      <c r="DC45" s="73">
        <v>1</v>
      </c>
      <c r="DD45" s="73">
        <v>1</v>
      </c>
      <c r="DE45" s="73">
        <v>1</v>
      </c>
      <c r="DF45" s="73">
        <v>1</v>
      </c>
      <c r="DG45" s="73">
        <v>1</v>
      </c>
      <c r="DH45" s="73">
        <v>1</v>
      </c>
      <c r="DI45" s="73">
        <v>1</v>
      </c>
      <c r="DJ45" s="73">
        <v>1</v>
      </c>
      <c r="DK45" s="74"/>
      <c r="DL45" s="68">
        <f>IF(A45="","",IF(AND(ISERROR(SEARCH("U",E45))=FALSE,CoatedBoards=TRUE),0,IF(AND(ISERROR(SEARCH("C",E45))=FALSE,CoatedBoards=FALSE),0,SUMPRODUCT($E$6:$DK$6,E45:DK45))))</f>
        <v>0</v>
      </c>
      <c r="DM45" s="69" t="str">
        <f>IF(A45="","",VLOOKUP(A45,TheMatrix,5,FALSE))</f>
        <v>PCS</v>
      </c>
      <c r="DN45" s="69">
        <f>IF(A45="","",IF(DL45&gt;0,MAX(CEILING(DL45/VLOOKUP(A45,TheMatrix,3,FALSE),1)*VLOOKUP(A45,TheMatrix,2,FALSE),VLOOKUP(A45,TheMatrix,4,FALSE)),0))</f>
        <v>0</v>
      </c>
      <c r="DO45" s="70">
        <f>IF(A45="","",IF(DM45&gt;SparingLevel,0,DN45))</f>
        <v>0</v>
      </c>
      <c r="DP45" s="120">
        <v>0</v>
      </c>
      <c r="DQ45" s="121">
        <f>IF(A45="","",IF(ISERROR(DO45*DP45),IF(DO45&lt;&gt;0,"Ask for Quote",0),DO45*DP45))</f>
        <v>0</v>
      </c>
    </row>
    <row r="46" spans="1:121" ht="12.75" customHeight="1" x14ac:dyDescent="0.2">
      <c r="A46" s="94"/>
      <c r="B46" s="175" t="s">
        <v>396</v>
      </c>
      <c r="C46" s="176"/>
      <c r="D46" s="110" t="s">
        <v>173</v>
      </c>
      <c r="E46" s="140"/>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4"/>
      <c r="DL46" s="68" t="str">
        <f t="shared" ref="DL46" si="15">IF(A46="","",IF(AND(ISERROR(SEARCH("U",E46))=FALSE,CoatedBoards=TRUE),0,IF(AND(ISERROR(SEARCH("C",E46))=FALSE,CoatedBoards=FALSE),0,SUMPRODUCT($E$6:$DK$6,E46:DK46))))</f>
        <v/>
      </c>
      <c r="DM46" s="69" t="str">
        <f t="shared" ref="DM46" si="16">IF(A46="","",VLOOKUP(A46,TheMatrix,5,FALSE))</f>
        <v/>
      </c>
      <c r="DN46" s="69" t="str">
        <f t="shared" ref="DN46" si="17">IF(A46="","",IF(DL46&gt;0,MAX(CEILING(DL46/VLOOKUP(A46,TheMatrix,3,FALSE),1)*VLOOKUP(A46,TheMatrix,2,FALSE),VLOOKUP(A46,TheMatrix,4,FALSE)),0))</f>
        <v/>
      </c>
      <c r="DO46" s="70" t="str">
        <f t="shared" ref="DO46" si="18">IF(A46="","",IF(DM46&gt;SparingLevel,0,DN46))</f>
        <v/>
      </c>
      <c r="DP46" s="120"/>
      <c r="DQ46" s="121" t="str">
        <f t="shared" ref="DQ46" si="19">IF(A46="","",IF(ISERROR(DO46*DP46),IF(DO46&lt;&gt;0,"Ask for Quote",0),DO46*DP46))</f>
        <v/>
      </c>
    </row>
    <row r="47" spans="1:121" ht="12.75" customHeight="1" x14ac:dyDescent="0.2">
      <c r="A47" s="94">
        <v>7</v>
      </c>
      <c r="B47" s="98" t="s">
        <v>398</v>
      </c>
      <c r="C47" s="31" t="s">
        <v>399</v>
      </c>
      <c r="D47" s="110" t="s">
        <v>173</v>
      </c>
      <c r="E47" s="140"/>
      <c r="F47" s="73">
        <v>2</v>
      </c>
      <c r="G47" s="73">
        <v>2</v>
      </c>
      <c r="H47" s="73">
        <v>2</v>
      </c>
      <c r="I47" s="73">
        <v>2</v>
      </c>
      <c r="J47" s="73">
        <v>2</v>
      </c>
      <c r="K47" s="73">
        <v>2</v>
      </c>
      <c r="L47" s="73">
        <v>1</v>
      </c>
      <c r="M47" s="73">
        <v>1</v>
      </c>
      <c r="N47" s="73">
        <v>1</v>
      </c>
      <c r="O47" s="73">
        <v>1</v>
      </c>
      <c r="P47" s="73"/>
      <c r="Q47" s="73"/>
      <c r="R47" s="73"/>
      <c r="S47" s="73"/>
      <c r="T47" s="73"/>
      <c r="U47" s="73"/>
      <c r="V47" s="73">
        <v>2</v>
      </c>
      <c r="W47" s="73">
        <v>2</v>
      </c>
      <c r="X47" s="73">
        <v>2</v>
      </c>
      <c r="Y47" s="73">
        <v>2</v>
      </c>
      <c r="Z47" s="73">
        <v>2</v>
      </c>
      <c r="AA47" s="73">
        <v>2</v>
      </c>
      <c r="AB47" s="73">
        <v>2</v>
      </c>
      <c r="AC47" s="73">
        <v>1</v>
      </c>
      <c r="AD47" s="73">
        <v>1</v>
      </c>
      <c r="AE47" s="73">
        <v>1</v>
      </c>
      <c r="AF47" s="73">
        <v>1</v>
      </c>
      <c r="AG47" s="73">
        <v>1</v>
      </c>
      <c r="AH47" s="73">
        <v>1</v>
      </c>
      <c r="AI47" s="73"/>
      <c r="AJ47" s="73"/>
      <c r="AK47" s="73"/>
      <c r="AL47" s="73"/>
      <c r="AM47" s="73"/>
      <c r="AN47" s="73"/>
      <c r="AO47" s="73"/>
      <c r="AP47" s="73"/>
      <c r="AQ47" s="73"/>
      <c r="AR47" s="73">
        <v>2</v>
      </c>
      <c r="AS47" s="73">
        <v>2</v>
      </c>
      <c r="AT47" s="73">
        <v>2</v>
      </c>
      <c r="AU47" s="73">
        <v>2</v>
      </c>
      <c r="AV47" s="73">
        <v>2</v>
      </c>
      <c r="AW47" s="73">
        <v>2</v>
      </c>
      <c r="AX47" s="73">
        <v>1</v>
      </c>
      <c r="AY47" s="73">
        <v>1</v>
      </c>
      <c r="AZ47" s="73">
        <v>1</v>
      </c>
      <c r="BA47" s="73">
        <v>1</v>
      </c>
      <c r="BB47" s="73">
        <v>1</v>
      </c>
      <c r="BC47" s="73">
        <v>1</v>
      </c>
      <c r="BD47" s="73"/>
      <c r="BE47" s="73"/>
      <c r="BF47" s="73"/>
      <c r="BG47" s="73"/>
      <c r="BH47" s="73"/>
      <c r="BI47" s="73">
        <v>2</v>
      </c>
      <c r="BJ47" s="73">
        <v>2</v>
      </c>
      <c r="BK47" s="73">
        <v>2</v>
      </c>
      <c r="BL47" s="73">
        <v>2</v>
      </c>
      <c r="BM47" s="73">
        <v>2</v>
      </c>
      <c r="BN47" s="73">
        <v>2</v>
      </c>
      <c r="BO47" s="73">
        <v>1</v>
      </c>
      <c r="BP47" s="73">
        <v>1</v>
      </c>
      <c r="BQ47" s="73">
        <v>1</v>
      </c>
      <c r="BR47" s="73">
        <v>1</v>
      </c>
      <c r="BS47" s="73"/>
      <c r="BT47" s="73"/>
      <c r="BU47" s="73"/>
      <c r="BV47" s="73"/>
      <c r="BW47" s="73"/>
      <c r="BX47" s="73"/>
      <c r="BY47" s="73">
        <v>2</v>
      </c>
      <c r="BZ47" s="73">
        <v>2</v>
      </c>
      <c r="CA47" s="73">
        <v>2</v>
      </c>
      <c r="CB47" s="73">
        <v>2</v>
      </c>
      <c r="CC47" s="73">
        <v>2</v>
      </c>
      <c r="CD47" s="73">
        <v>2</v>
      </c>
      <c r="CE47" s="73">
        <v>2</v>
      </c>
      <c r="CF47" s="73">
        <v>1</v>
      </c>
      <c r="CG47" s="73">
        <v>1</v>
      </c>
      <c r="CH47" s="73">
        <v>1</v>
      </c>
      <c r="CI47" s="73">
        <v>1</v>
      </c>
      <c r="CJ47" s="73">
        <v>1</v>
      </c>
      <c r="CK47" s="73">
        <v>1</v>
      </c>
      <c r="CL47" s="73"/>
      <c r="CM47" s="73"/>
      <c r="CN47" s="73"/>
      <c r="CO47" s="73"/>
      <c r="CP47" s="73"/>
      <c r="CQ47" s="73"/>
      <c r="CR47" s="73"/>
      <c r="CS47" s="73"/>
      <c r="CT47" s="73"/>
      <c r="CU47" s="73">
        <v>2</v>
      </c>
      <c r="CV47" s="73">
        <v>2</v>
      </c>
      <c r="CW47" s="73">
        <v>2</v>
      </c>
      <c r="CX47" s="73">
        <v>2</v>
      </c>
      <c r="CY47" s="73">
        <v>2</v>
      </c>
      <c r="CZ47" s="73">
        <v>2</v>
      </c>
      <c r="DA47" s="73">
        <v>1</v>
      </c>
      <c r="DB47" s="73">
        <v>1</v>
      </c>
      <c r="DC47" s="73">
        <v>1</v>
      </c>
      <c r="DD47" s="73">
        <v>1</v>
      </c>
      <c r="DE47" s="73">
        <v>1</v>
      </c>
      <c r="DF47" s="73">
        <v>1</v>
      </c>
      <c r="DG47" s="73"/>
      <c r="DH47" s="73"/>
      <c r="DI47" s="73"/>
      <c r="DJ47" s="73"/>
      <c r="DK47" s="74"/>
      <c r="DL47" s="68">
        <f>IF(A47="","",IF(AND(ISERROR(SEARCH("U",E47))=FALSE,CoatedBoards=TRUE),0,IF(AND(ISERROR(SEARCH("C",E47))=FALSE,CoatedBoards=FALSE),0,SUMPRODUCT($E$6:$DK$6,E47:DK47))))</f>
        <v>0</v>
      </c>
      <c r="DM47" s="69" t="str">
        <f>IF(A47="","",VLOOKUP(A47,TheMatrix,5,FALSE))</f>
        <v>PCS</v>
      </c>
      <c r="DN47" s="69">
        <f>IF(A47="","",IF(DL47&gt;0,MAX(CEILING(DL47/VLOOKUP(A47,TheMatrix,3,FALSE),1)*VLOOKUP(A47,TheMatrix,2,FALSE),VLOOKUP(A47,TheMatrix,4,FALSE)),0))</f>
        <v>0</v>
      </c>
      <c r="DO47" s="70">
        <f>IF(A47="","",IF(DM47&gt;SparingLevel,0,DN47))</f>
        <v>0</v>
      </c>
      <c r="DP47" s="120">
        <v>0</v>
      </c>
      <c r="DQ47" s="121">
        <f>IF(A47="","",IF(ISERROR(DO47*DP47),IF(DO47&lt;&gt;0,"Ask for Quote",0),DO47*DP47))</f>
        <v>0</v>
      </c>
    </row>
    <row r="48" spans="1:121" ht="12.75" customHeight="1" x14ac:dyDescent="0.2">
      <c r="A48" s="94">
        <v>7</v>
      </c>
      <c r="B48" s="98" t="s">
        <v>388</v>
      </c>
      <c r="C48" s="31" t="s">
        <v>389</v>
      </c>
      <c r="D48" s="110" t="s">
        <v>173</v>
      </c>
      <c r="E48" s="140"/>
      <c r="F48" s="73"/>
      <c r="G48" s="73"/>
      <c r="H48" s="73"/>
      <c r="I48" s="73"/>
      <c r="J48" s="73"/>
      <c r="K48" s="73"/>
      <c r="L48" s="73">
        <v>1</v>
      </c>
      <c r="M48" s="73">
        <v>1</v>
      </c>
      <c r="N48" s="73">
        <v>1</v>
      </c>
      <c r="O48" s="73">
        <v>1</v>
      </c>
      <c r="P48" s="73"/>
      <c r="Q48" s="73"/>
      <c r="R48" s="73"/>
      <c r="S48" s="73"/>
      <c r="T48" s="73"/>
      <c r="U48" s="73"/>
      <c r="V48" s="73"/>
      <c r="W48" s="73"/>
      <c r="X48" s="73"/>
      <c r="Y48" s="73"/>
      <c r="Z48" s="73"/>
      <c r="AA48" s="73"/>
      <c r="AB48" s="73"/>
      <c r="AC48" s="73">
        <v>1</v>
      </c>
      <c r="AD48" s="73">
        <v>1</v>
      </c>
      <c r="AE48" s="73">
        <v>1</v>
      </c>
      <c r="AF48" s="73">
        <v>1</v>
      </c>
      <c r="AG48" s="73">
        <v>1</v>
      </c>
      <c r="AH48" s="73">
        <v>1</v>
      </c>
      <c r="AI48" s="73"/>
      <c r="AJ48" s="73"/>
      <c r="AK48" s="73"/>
      <c r="AL48" s="73"/>
      <c r="AM48" s="73"/>
      <c r="AN48" s="73"/>
      <c r="AO48" s="73"/>
      <c r="AP48" s="73"/>
      <c r="AQ48" s="73"/>
      <c r="AR48" s="73"/>
      <c r="AS48" s="73"/>
      <c r="AT48" s="73"/>
      <c r="AU48" s="73"/>
      <c r="AV48" s="73"/>
      <c r="AW48" s="73"/>
      <c r="AX48" s="73">
        <v>1</v>
      </c>
      <c r="AY48" s="73">
        <v>1</v>
      </c>
      <c r="AZ48" s="73">
        <v>1</v>
      </c>
      <c r="BA48" s="73">
        <v>1</v>
      </c>
      <c r="BB48" s="73">
        <v>1</v>
      </c>
      <c r="BC48" s="73">
        <v>1</v>
      </c>
      <c r="BD48" s="73"/>
      <c r="BE48" s="73"/>
      <c r="BF48" s="73"/>
      <c r="BG48" s="73"/>
      <c r="BH48" s="73"/>
      <c r="BI48" s="73"/>
      <c r="BJ48" s="73"/>
      <c r="BK48" s="73"/>
      <c r="BL48" s="73"/>
      <c r="BM48" s="73"/>
      <c r="BN48" s="73"/>
      <c r="BO48" s="73">
        <v>1</v>
      </c>
      <c r="BP48" s="73">
        <v>1</v>
      </c>
      <c r="BQ48" s="73">
        <v>1</v>
      </c>
      <c r="BR48" s="73">
        <v>1</v>
      </c>
      <c r="BS48" s="73"/>
      <c r="BT48" s="73"/>
      <c r="BU48" s="73"/>
      <c r="BV48" s="73"/>
      <c r="BW48" s="73"/>
      <c r="BX48" s="73"/>
      <c r="BY48" s="73"/>
      <c r="BZ48" s="73"/>
      <c r="CA48" s="73"/>
      <c r="CB48" s="73"/>
      <c r="CC48" s="73"/>
      <c r="CD48" s="73"/>
      <c r="CE48" s="73"/>
      <c r="CF48" s="73">
        <v>1</v>
      </c>
      <c r="CG48" s="73">
        <v>1</v>
      </c>
      <c r="CH48" s="73">
        <v>1</v>
      </c>
      <c r="CI48" s="73">
        <v>1</v>
      </c>
      <c r="CJ48" s="73">
        <v>1</v>
      </c>
      <c r="CK48" s="73">
        <v>1</v>
      </c>
      <c r="CL48" s="73"/>
      <c r="CM48" s="73"/>
      <c r="CN48" s="73"/>
      <c r="CO48" s="73"/>
      <c r="CP48" s="73"/>
      <c r="CQ48" s="73"/>
      <c r="CR48" s="73"/>
      <c r="CS48" s="73"/>
      <c r="CT48" s="73"/>
      <c r="CU48" s="73"/>
      <c r="CV48" s="73"/>
      <c r="CW48" s="73"/>
      <c r="CX48" s="73"/>
      <c r="CY48" s="73"/>
      <c r="CZ48" s="73"/>
      <c r="DA48" s="73">
        <v>1</v>
      </c>
      <c r="DB48" s="73">
        <v>1</v>
      </c>
      <c r="DC48" s="73">
        <v>1</v>
      </c>
      <c r="DD48" s="73">
        <v>1</v>
      </c>
      <c r="DE48" s="73">
        <v>1</v>
      </c>
      <c r="DF48" s="73">
        <v>1</v>
      </c>
      <c r="DG48" s="73"/>
      <c r="DH48" s="73"/>
      <c r="DI48" s="73"/>
      <c r="DJ48" s="73"/>
      <c r="DK48" s="74"/>
      <c r="DL48" s="68">
        <f>IF(A48="","",IF(AND(ISERROR(SEARCH("U",E48))=FALSE,CoatedBoards=TRUE),0,IF(AND(ISERROR(SEARCH("C",E48))=FALSE,CoatedBoards=FALSE),0,SUMPRODUCT($E$6:$DK$6,E48:DK48))))</f>
        <v>0</v>
      </c>
      <c r="DM48" s="69" t="str">
        <f>IF(A48="","",VLOOKUP(A48,TheMatrix,5,FALSE))</f>
        <v>PCS</v>
      </c>
      <c r="DN48" s="69">
        <f>IF(A48="","",IF(DL48&gt;0,MAX(CEILING(DL48/VLOOKUP(A48,TheMatrix,3,FALSE),1)*VLOOKUP(A48,TheMatrix,2,FALSE),VLOOKUP(A48,TheMatrix,4,FALSE)),0))</f>
        <v>0</v>
      </c>
      <c r="DO48" s="70">
        <f>IF(A48="","",IF(DM48&gt;SparingLevel,0,DN48))</f>
        <v>0</v>
      </c>
      <c r="DP48" s="120">
        <v>0</v>
      </c>
      <c r="DQ48" s="121">
        <f>IF(A48="","",IF(ISERROR(DO48*DP48),IF(DO48&lt;&gt;0,"Ask for Quote",0),DO48*DP48))</f>
        <v>0</v>
      </c>
    </row>
    <row r="49" spans="1:123" ht="12.75" customHeight="1" x14ac:dyDescent="0.2">
      <c r="A49" s="94">
        <v>7</v>
      </c>
      <c r="B49" s="98" t="s">
        <v>400</v>
      </c>
      <c r="C49" s="31" t="s">
        <v>401</v>
      </c>
      <c r="D49" s="110" t="s">
        <v>173</v>
      </c>
      <c r="E49" s="140"/>
      <c r="F49" s="73">
        <v>1</v>
      </c>
      <c r="G49" s="73">
        <v>1</v>
      </c>
      <c r="H49" s="73">
        <v>1</v>
      </c>
      <c r="I49" s="73">
        <v>1</v>
      </c>
      <c r="J49" s="73">
        <v>1</v>
      </c>
      <c r="K49" s="73">
        <v>1</v>
      </c>
      <c r="L49" s="73">
        <v>1</v>
      </c>
      <c r="M49" s="73">
        <v>1</v>
      </c>
      <c r="N49" s="73">
        <v>1</v>
      </c>
      <c r="O49" s="73">
        <v>1</v>
      </c>
      <c r="P49" s="73">
        <v>2</v>
      </c>
      <c r="Q49" s="73">
        <v>2</v>
      </c>
      <c r="R49" s="73">
        <v>2</v>
      </c>
      <c r="S49" s="73">
        <v>2</v>
      </c>
      <c r="T49" s="73">
        <v>2</v>
      </c>
      <c r="U49" s="73">
        <v>2</v>
      </c>
      <c r="V49" s="73">
        <v>1</v>
      </c>
      <c r="W49" s="73">
        <v>1</v>
      </c>
      <c r="X49" s="73">
        <v>1</v>
      </c>
      <c r="Y49" s="73">
        <v>1</v>
      </c>
      <c r="Z49" s="73">
        <v>1</v>
      </c>
      <c r="AA49" s="73">
        <v>1</v>
      </c>
      <c r="AB49" s="73">
        <v>1</v>
      </c>
      <c r="AC49" s="73">
        <v>2</v>
      </c>
      <c r="AD49" s="73">
        <v>2</v>
      </c>
      <c r="AE49" s="73">
        <v>2</v>
      </c>
      <c r="AF49" s="73">
        <v>2</v>
      </c>
      <c r="AG49" s="73">
        <v>2</v>
      </c>
      <c r="AH49" s="73">
        <v>2</v>
      </c>
      <c r="AI49" s="73">
        <v>2</v>
      </c>
      <c r="AJ49" s="73">
        <v>2</v>
      </c>
      <c r="AK49" s="73">
        <v>2</v>
      </c>
      <c r="AL49" s="73">
        <v>2</v>
      </c>
      <c r="AM49" s="73">
        <v>2</v>
      </c>
      <c r="AN49" s="73">
        <v>2</v>
      </c>
      <c r="AO49" s="73">
        <v>2</v>
      </c>
      <c r="AP49" s="73">
        <v>2</v>
      </c>
      <c r="AQ49" s="73">
        <v>2</v>
      </c>
      <c r="AR49" s="73">
        <v>1</v>
      </c>
      <c r="AS49" s="73">
        <v>1</v>
      </c>
      <c r="AT49" s="73">
        <v>1</v>
      </c>
      <c r="AU49" s="73">
        <v>1</v>
      </c>
      <c r="AV49" s="73">
        <v>1</v>
      </c>
      <c r="AW49" s="73">
        <v>1</v>
      </c>
      <c r="AX49" s="73">
        <v>2</v>
      </c>
      <c r="AY49" s="73">
        <v>2</v>
      </c>
      <c r="AZ49" s="73">
        <v>2</v>
      </c>
      <c r="BA49" s="73">
        <v>2</v>
      </c>
      <c r="BB49" s="73">
        <v>2</v>
      </c>
      <c r="BC49" s="73">
        <v>2</v>
      </c>
      <c r="BD49" s="73">
        <v>2</v>
      </c>
      <c r="BE49" s="73">
        <v>2</v>
      </c>
      <c r="BF49" s="73">
        <v>2</v>
      </c>
      <c r="BG49" s="73">
        <v>2</v>
      </c>
      <c r="BH49" s="73"/>
      <c r="BI49" s="73">
        <v>1</v>
      </c>
      <c r="BJ49" s="73">
        <v>1</v>
      </c>
      <c r="BK49" s="73">
        <v>1</v>
      </c>
      <c r="BL49" s="73">
        <v>1</v>
      </c>
      <c r="BM49" s="73">
        <v>1</v>
      </c>
      <c r="BN49" s="73">
        <v>1</v>
      </c>
      <c r="BO49" s="73">
        <v>1</v>
      </c>
      <c r="BP49" s="73">
        <v>1</v>
      </c>
      <c r="BQ49" s="73">
        <v>1</v>
      </c>
      <c r="BR49" s="73">
        <v>1</v>
      </c>
      <c r="BS49" s="73">
        <v>2</v>
      </c>
      <c r="BT49" s="73">
        <v>2</v>
      </c>
      <c r="BU49" s="73">
        <v>2</v>
      </c>
      <c r="BV49" s="73">
        <v>2</v>
      </c>
      <c r="BW49" s="73">
        <v>2</v>
      </c>
      <c r="BX49" s="73">
        <v>2</v>
      </c>
      <c r="BY49" s="73">
        <v>1</v>
      </c>
      <c r="BZ49" s="73">
        <v>1</v>
      </c>
      <c r="CA49" s="73">
        <v>1</v>
      </c>
      <c r="CB49" s="73">
        <v>1</v>
      </c>
      <c r="CC49" s="73">
        <v>1</v>
      </c>
      <c r="CD49" s="73">
        <v>1</v>
      </c>
      <c r="CE49" s="73">
        <v>1</v>
      </c>
      <c r="CF49" s="73">
        <v>2</v>
      </c>
      <c r="CG49" s="73">
        <v>2</v>
      </c>
      <c r="CH49" s="73">
        <v>2</v>
      </c>
      <c r="CI49" s="73">
        <v>2</v>
      </c>
      <c r="CJ49" s="73">
        <v>2</v>
      </c>
      <c r="CK49" s="73">
        <v>2</v>
      </c>
      <c r="CL49" s="73">
        <v>2</v>
      </c>
      <c r="CM49" s="73">
        <v>2</v>
      </c>
      <c r="CN49" s="73">
        <v>2</v>
      </c>
      <c r="CO49" s="73">
        <v>2</v>
      </c>
      <c r="CP49" s="73">
        <v>2</v>
      </c>
      <c r="CQ49" s="73">
        <v>2</v>
      </c>
      <c r="CR49" s="73">
        <v>2</v>
      </c>
      <c r="CS49" s="73">
        <v>2</v>
      </c>
      <c r="CT49" s="73">
        <v>2</v>
      </c>
      <c r="CU49" s="73">
        <v>1</v>
      </c>
      <c r="CV49" s="73">
        <v>1</v>
      </c>
      <c r="CW49" s="73">
        <v>1</v>
      </c>
      <c r="CX49" s="73">
        <v>1</v>
      </c>
      <c r="CY49" s="73">
        <v>1</v>
      </c>
      <c r="CZ49" s="73">
        <v>1</v>
      </c>
      <c r="DA49" s="73">
        <v>2</v>
      </c>
      <c r="DB49" s="73">
        <v>2</v>
      </c>
      <c r="DC49" s="73">
        <v>2</v>
      </c>
      <c r="DD49" s="73">
        <v>2</v>
      </c>
      <c r="DE49" s="73">
        <v>2</v>
      </c>
      <c r="DF49" s="73">
        <v>2</v>
      </c>
      <c r="DG49" s="73">
        <v>2</v>
      </c>
      <c r="DH49" s="73">
        <v>2</v>
      </c>
      <c r="DI49" s="73">
        <v>2</v>
      </c>
      <c r="DJ49" s="73">
        <v>2</v>
      </c>
      <c r="DK49" s="74"/>
      <c r="DL49" s="68">
        <f>IF(A49="","",IF(AND(ISERROR(SEARCH("U",E49))=FALSE,CoatedBoards=TRUE),0,IF(AND(ISERROR(SEARCH("C",E49))=FALSE,CoatedBoards=FALSE),0,SUMPRODUCT($E$6:$DK$6,E49:DK49))))</f>
        <v>0</v>
      </c>
      <c r="DM49" s="69" t="str">
        <f>IF(A49="","",VLOOKUP(A49,TheMatrix,5,FALSE))</f>
        <v>PCS</v>
      </c>
      <c r="DN49" s="69">
        <f>IF(A49="","",IF(DL49&gt;0,MAX(CEILING(DL49/VLOOKUP(A49,TheMatrix,3,FALSE),1)*VLOOKUP(A49,TheMatrix,2,FALSE),VLOOKUP(A49,TheMatrix,4,FALSE)),0))</f>
        <v>0</v>
      </c>
      <c r="DO49" s="70">
        <f>IF(A49="","",IF(DM49&gt;SparingLevel,0,DN49))</f>
        <v>0</v>
      </c>
      <c r="DP49" s="120">
        <v>0</v>
      </c>
      <c r="DQ49" s="121">
        <f>IF(A49="","",IF(ISERROR(DO49*DP49),IF(DO49&lt;&gt;0,"Ask for Quote",0),DO49*DP49))</f>
        <v>0</v>
      </c>
    </row>
    <row r="50" spans="1:123" ht="12.75" customHeight="1" x14ac:dyDescent="0.2">
      <c r="A50" s="94">
        <v>7</v>
      </c>
      <c r="B50" s="98" t="s">
        <v>392</v>
      </c>
      <c r="C50" s="31" t="s">
        <v>393</v>
      </c>
      <c r="D50" s="110" t="s">
        <v>173</v>
      </c>
      <c r="E50" s="140"/>
      <c r="F50" s="73">
        <v>1</v>
      </c>
      <c r="G50" s="73">
        <v>1</v>
      </c>
      <c r="H50" s="73">
        <v>1</v>
      </c>
      <c r="I50" s="73">
        <v>1</v>
      </c>
      <c r="J50" s="73">
        <v>1</v>
      </c>
      <c r="K50" s="73">
        <v>1</v>
      </c>
      <c r="L50" s="73">
        <v>1</v>
      </c>
      <c r="M50" s="73">
        <v>1</v>
      </c>
      <c r="N50" s="73">
        <v>1</v>
      </c>
      <c r="O50" s="73">
        <v>1</v>
      </c>
      <c r="P50" s="73">
        <v>1</v>
      </c>
      <c r="Q50" s="73">
        <v>1</v>
      </c>
      <c r="R50" s="73">
        <v>1</v>
      </c>
      <c r="S50" s="73">
        <v>1</v>
      </c>
      <c r="T50" s="73">
        <v>1</v>
      </c>
      <c r="U50" s="73">
        <v>1</v>
      </c>
      <c r="V50" s="73">
        <v>1</v>
      </c>
      <c r="W50" s="73">
        <v>1</v>
      </c>
      <c r="X50" s="73">
        <v>1</v>
      </c>
      <c r="Y50" s="73">
        <v>1</v>
      </c>
      <c r="Z50" s="73">
        <v>1</v>
      </c>
      <c r="AA50" s="73">
        <v>1</v>
      </c>
      <c r="AB50" s="73">
        <v>1</v>
      </c>
      <c r="AC50" s="73">
        <v>1</v>
      </c>
      <c r="AD50" s="73">
        <v>1</v>
      </c>
      <c r="AE50" s="73">
        <v>1</v>
      </c>
      <c r="AF50" s="73">
        <v>1</v>
      </c>
      <c r="AG50" s="73">
        <v>1</v>
      </c>
      <c r="AH50" s="73">
        <v>1</v>
      </c>
      <c r="AI50" s="73">
        <v>1</v>
      </c>
      <c r="AJ50" s="73">
        <v>1</v>
      </c>
      <c r="AK50" s="73">
        <v>1</v>
      </c>
      <c r="AL50" s="73">
        <v>1</v>
      </c>
      <c r="AM50" s="73">
        <v>1</v>
      </c>
      <c r="AN50" s="73">
        <v>1</v>
      </c>
      <c r="AO50" s="73">
        <v>1</v>
      </c>
      <c r="AP50" s="73">
        <v>1</v>
      </c>
      <c r="AQ50" s="73">
        <v>1</v>
      </c>
      <c r="AR50" s="73">
        <v>1</v>
      </c>
      <c r="AS50" s="73">
        <v>1</v>
      </c>
      <c r="AT50" s="73">
        <v>1</v>
      </c>
      <c r="AU50" s="73">
        <v>1</v>
      </c>
      <c r="AV50" s="73">
        <v>1</v>
      </c>
      <c r="AW50" s="73">
        <v>1</v>
      </c>
      <c r="AX50" s="73">
        <v>1</v>
      </c>
      <c r="AY50" s="73">
        <v>1</v>
      </c>
      <c r="AZ50" s="73">
        <v>1</v>
      </c>
      <c r="BA50" s="73">
        <v>1</v>
      </c>
      <c r="BB50" s="73">
        <v>1</v>
      </c>
      <c r="BC50" s="73">
        <v>1</v>
      </c>
      <c r="BD50" s="73">
        <v>1</v>
      </c>
      <c r="BE50" s="73">
        <v>1</v>
      </c>
      <c r="BF50" s="73">
        <v>1</v>
      </c>
      <c r="BG50" s="73">
        <v>1</v>
      </c>
      <c r="BH50" s="73"/>
      <c r="BI50" s="73">
        <v>1</v>
      </c>
      <c r="BJ50" s="73">
        <v>1</v>
      </c>
      <c r="BK50" s="73">
        <v>1</v>
      </c>
      <c r="BL50" s="73">
        <v>1</v>
      </c>
      <c r="BM50" s="73">
        <v>1</v>
      </c>
      <c r="BN50" s="73">
        <v>1</v>
      </c>
      <c r="BO50" s="73">
        <v>1</v>
      </c>
      <c r="BP50" s="73">
        <v>1</v>
      </c>
      <c r="BQ50" s="73">
        <v>1</v>
      </c>
      <c r="BR50" s="73">
        <v>1</v>
      </c>
      <c r="BS50" s="73">
        <v>1</v>
      </c>
      <c r="BT50" s="73">
        <v>1</v>
      </c>
      <c r="BU50" s="73">
        <v>1</v>
      </c>
      <c r="BV50" s="73">
        <v>1</v>
      </c>
      <c r="BW50" s="73">
        <v>1</v>
      </c>
      <c r="BX50" s="73">
        <v>1</v>
      </c>
      <c r="BY50" s="73">
        <v>1</v>
      </c>
      <c r="BZ50" s="73">
        <v>1</v>
      </c>
      <c r="CA50" s="73">
        <v>1</v>
      </c>
      <c r="CB50" s="73">
        <v>1</v>
      </c>
      <c r="CC50" s="73">
        <v>1</v>
      </c>
      <c r="CD50" s="73">
        <v>1</v>
      </c>
      <c r="CE50" s="73">
        <v>1</v>
      </c>
      <c r="CF50" s="73">
        <v>1</v>
      </c>
      <c r="CG50" s="73">
        <v>1</v>
      </c>
      <c r="CH50" s="73">
        <v>1</v>
      </c>
      <c r="CI50" s="73">
        <v>1</v>
      </c>
      <c r="CJ50" s="73">
        <v>1</v>
      </c>
      <c r="CK50" s="73">
        <v>1</v>
      </c>
      <c r="CL50" s="73">
        <v>1</v>
      </c>
      <c r="CM50" s="73">
        <v>1</v>
      </c>
      <c r="CN50" s="73">
        <v>1</v>
      </c>
      <c r="CO50" s="73">
        <v>1</v>
      </c>
      <c r="CP50" s="73">
        <v>1</v>
      </c>
      <c r="CQ50" s="73">
        <v>1</v>
      </c>
      <c r="CR50" s="73">
        <v>1</v>
      </c>
      <c r="CS50" s="73">
        <v>1</v>
      </c>
      <c r="CT50" s="73">
        <v>1</v>
      </c>
      <c r="CU50" s="73">
        <v>1</v>
      </c>
      <c r="CV50" s="73">
        <v>1</v>
      </c>
      <c r="CW50" s="73">
        <v>1</v>
      </c>
      <c r="CX50" s="73">
        <v>1</v>
      </c>
      <c r="CY50" s="73">
        <v>1</v>
      </c>
      <c r="CZ50" s="73">
        <v>1</v>
      </c>
      <c r="DA50" s="73">
        <v>1</v>
      </c>
      <c r="DB50" s="73">
        <v>1</v>
      </c>
      <c r="DC50" s="73">
        <v>1</v>
      </c>
      <c r="DD50" s="73">
        <v>1</v>
      </c>
      <c r="DE50" s="73">
        <v>1</v>
      </c>
      <c r="DF50" s="73">
        <v>1</v>
      </c>
      <c r="DG50" s="73">
        <v>1</v>
      </c>
      <c r="DH50" s="73">
        <v>1</v>
      </c>
      <c r="DI50" s="73">
        <v>1</v>
      </c>
      <c r="DJ50" s="73">
        <v>1</v>
      </c>
      <c r="DK50" s="74"/>
      <c r="DL50" s="68">
        <f>IF(A50="","",IF(AND(ISERROR(SEARCH("U",E50))=FALSE,CoatedBoards=TRUE),0,IF(AND(ISERROR(SEARCH("C",E50))=FALSE,CoatedBoards=FALSE),0,SUMPRODUCT($E$6:$DK$6,E50:DK50))))</f>
        <v>0</v>
      </c>
      <c r="DM50" s="69" t="str">
        <f>IF(A50="","",VLOOKUP(A50,TheMatrix,5,FALSE))</f>
        <v>PCS</v>
      </c>
      <c r="DN50" s="69">
        <f>IF(A50="","",IF(DL50&gt;0,MAX(CEILING(DL50/VLOOKUP(A50,TheMatrix,3,FALSE),1)*VLOOKUP(A50,TheMatrix,2,FALSE),VLOOKUP(A50,TheMatrix,4,FALSE)),0))</f>
        <v>0</v>
      </c>
      <c r="DO50" s="70">
        <f>IF(A50="","",IF(DM50&gt;SparingLevel,0,DN50))</f>
        <v>0</v>
      </c>
      <c r="DP50" s="120">
        <v>0</v>
      </c>
      <c r="DQ50" s="121">
        <f>IF(A50="","",IF(ISERROR(DO50*DP50),IF(DO50&lt;&gt;0,"Ask for Quote",0),DO50*DP50))</f>
        <v>0</v>
      </c>
    </row>
    <row r="51" spans="1:123" ht="12.75" customHeight="1" x14ac:dyDescent="0.2">
      <c r="A51" s="94">
        <v>7</v>
      </c>
      <c r="B51" s="98" t="s">
        <v>394</v>
      </c>
      <c r="C51" s="31" t="s">
        <v>395</v>
      </c>
      <c r="D51" s="110" t="s">
        <v>173</v>
      </c>
      <c r="E51" s="140"/>
      <c r="F51" s="73">
        <v>1</v>
      </c>
      <c r="G51" s="73">
        <v>1</v>
      </c>
      <c r="H51" s="73">
        <v>1</v>
      </c>
      <c r="I51" s="73">
        <v>1</v>
      </c>
      <c r="J51" s="73">
        <v>1</v>
      </c>
      <c r="K51" s="73">
        <v>1</v>
      </c>
      <c r="L51" s="73">
        <v>1</v>
      </c>
      <c r="M51" s="73">
        <v>1</v>
      </c>
      <c r="N51" s="73">
        <v>1</v>
      </c>
      <c r="O51" s="73">
        <v>1</v>
      </c>
      <c r="P51" s="73">
        <v>1</v>
      </c>
      <c r="Q51" s="73">
        <v>1</v>
      </c>
      <c r="R51" s="73">
        <v>1</v>
      </c>
      <c r="S51" s="73">
        <v>1</v>
      </c>
      <c r="T51" s="73">
        <v>1</v>
      </c>
      <c r="U51" s="73">
        <v>1</v>
      </c>
      <c r="V51" s="73">
        <v>1</v>
      </c>
      <c r="W51" s="73">
        <v>1</v>
      </c>
      <c r="X51" s="73">
        <v>1</v>
      </c>
      <c r="Y51" s="73">
        <v>1</v>
      </c>
      <c r="Z51" s="73">
        <v>1</v>
      </c>
      <c r="AA51" s="73">
        <v>1</v>
      </c>
      <c r="AB51" s="73">
        <v>1</v>
      </c>
      <c r="AC51" s="73">
        <v>1</v>
      </c>
      <c r="AD51" s="73">
        <v>1</v>
      </c>
      <c r="AE51" s="73">
        <v>1</v>
      </c>
      <c r="AF51" s="73">
        <v>1</v>
      </c>
      <c r="AG51" s="73">
        <v>1</v>
      </c>
      <c r="AH51" s="73">
        <v>1</v>
      </c>
      <c r="AI51" s="73">
        <v>1</v>
      </c>
      <c r="AJ51" s="73">
        <v>1</v>
      </c>
      <c r="AK51" s="73">
        <v>1</v>
      </c>
      <c r="AL51" s="73">
        <v>1</v>
      </c>
      <c r="AM51" s="73">
        <v>1</v>
      </c>
      <c r="AN51" s="73">
        <v>1</v>
      </c>
      <c r="AO51" s="73">
        <v>1</v>
      </c>
      <c r="AP51" s="73">
        <v>1</v>
      </c>
      <c r="AQ51" s="73">
        <v>1</v>
      </c>
      <c r="AR51" s="73">
        <v>1</v>
      </c>
      <c r="AS51" s="73">
        <v>1</v>
      </c>
      <c r="AT51" s="73">
        <v>1</v>
      </c>
      <c r="AU51" s="73">
        <v>1</v>
      </c>
      <c r="AV51" s="73">
        <v>1</v>
      </c>
      <c r="AW51" s="73">
        <v>1</v>
      </c>
      <c r="AX51" s="73">
        <v>1</v>
      </c>
      <c r="AY51" s="73">
        <v>1</v>
      </c>
      <c r="AZ51" s="73">
        <v>1</v>
      </c>
      <c r="BA51" s="73">
        <v>1</v>
      </c>
      <c r="BB51" s="73">
        <v>1</v>
      </c>
      <c r="BC51" s="73">
        <v>1</v>
      </c>
      <c r="BD51" s="73">
        <v>1</v>
      </c>
      <c r="BE51" s="73">
        <v>1</v>
      </c>
      <c r="BF51" s="73">
        <v>1</v>
      </c>
      <c r="BG51" s="73">
        <v>1</v>
      </c>
      <c r="BH51" s="73"/>
      <c r="BI51" s="73">
        <v>1</v>
      </c>
      <c r="BJ51" s="73">
        <v>1</v>
      </c>
      <c r="BK51" s="73">
        <v>1</v>
      </c>
      <c r="BL51" s="73">
        <v>1</v>
      </c>
      <c r="BM51" s="73">
        <v>1</v>
      </c>
      <c r="BN51" s="73">
        <v>1</v>
      </c>
      <c r="BO51" s="73">
        <v>1</v>
      </c>
      <c r="BP51" s="73">
        <v>1</v>
      </c>
      <c r="BQ51" s="73">
        <v>1</v>
      </c>
      <c r="BR51" s="73">
        <v>1</v>
      </c>
      <c r="BS51" s="73">
        <v>1</v>
      </c>
      <c r="BT51" s="73">
        <v>1</v>
      </c>
      <c r="BU51" s="73">
        <v>1</v>
      </c>
      <c r="BV51" s="73">
        <v>1</v>
      </c>
      <c r="BW51" s="73">
        <v>1</v>
      </c>
      <c r="BX51" s="73">
        <v>1</v>
      </c>
      <c r="BY51" s="73">
        <v>1</v>
      </c>
      <c r="BZ51" s="73">
        <v>1</v>
      </c>
      <c r="CA51" s="73">
        <v>1</v>
      </c>
      <c r="CB51" s="73">
        <v>1</v>
      </c>
      <c r="CC51" s="73">
        <v>1</v>
      </c>
      <c r="CD51" s="73">
        <v>1</v>
      </c>
      <c r="CE51" s="73">
        <v>1</v>
      </c>
      <c r="CF51" s="73">
        <v>1</v>
      </c>
      <c r="CG51" s="73">
        <v>1</v>
      </c>
      <c r="CH51" s="73">
        <v>1</v>
      </c>
      <c r="CI51" s="73">
        <v>1</v>
      </c>
      <c r="CJ51" s="73">
        <v>1</v>
      </c>
      <c r="CK51" s="73">
        <v>1</v>
      </c>
      <c r="CL51" s="73">
        <v>1</v>
      </c>
      <c r="CM51" s="73">
        <v>1</v>
      </c>
      <c r="CN51" s="73">
        <v>1</v>
      </c>
      <c r="CO51" s="73">
        <v>1</v>
      </c>
      <c r="CP51" s="73">
        <v>1</v>
      </c>
      <c r="CQ51" s="73">
        <v>1</v>
      </c>
      <c r="CR51" s="73">
        <v>1</v>
      </c>
      <c r="CS51" s="73">
        <v>1</v>
      </c>
      <c r="CT51" s="73">
        <v>1</v>
      </c>
      <c r="CU51" s="73">
        <v>1</v>
      </c>
      <c r="CV51" s="73">
        <v>1</v>
      </c>
      <c r="CW51" s="73">
        <v>1</v>
      </c>
      <c r="CX51" s="73">
        <v>1</v>
      </c>
      <c r="CY51" s="73">
        <v>1</v>
      </c>
      <c r="CZ51" s="73">
        <v>1</v>
      </c>
      <c r="DA51" s="73">
        <v>1</v>
      </c>
      <c r="DB51" s="73">
        <v>1</v>
      </c>
      <c r="DC51" s="73">
        <v>1</v>
      </c>
      <c r="DD51" s="73">
        <v>1</v>
      </c>
      <c r="DE51" s="73">
        <v>1</v>
      </c>
      <c r="DF51" s="73">
        <v>1</v>
      </c>
      <c r="DG51" s="73">
        <v>1</v>
      </c>
      <c r="DH51" s="73">
        <v>1</v>
      </c>
      <c r="DI51" s="73">
        <v>1</v>
      </c>
      <c r="DJ51" s="73">
        <v>1</v>
      </c>
      <c r="DK51" s="74"/>
      <c r="DL51" s="68">
        <f t="shared" ref="DL51:DL52" si="20">IF(A51="","",IF(AND(ISERROR(SEARCH("U",E51))=FALSE,CoatedBoards=TRUE),0,IF(AND(ISERROR(SEARCH("C",E51))=FALSE,CoatedBoards=FALSE),0,SUMPRODUCT($E$6:$DK$6,E51:DK51))))</f>
        <v>0</v>
      </c>
      <c r="DM51" s="69" t="str">
        <f t="shared" ref="DM51:DM52" si="21">IF(A51="","",VLOOKUP(A51,TheMatrix,5,FALSE))</f>
        <v>PCS</v>
      </c>
      <c r="DN51" s="69">
        <f t="shared" ref="DN51:DN52" si="22">IF(A51="","",IF(DL51&gt;0,MAX(CEILING(DL51/VLOOKUP(A51,TheMatrix,3,FALSE),1)*VLOOKUP(A51,TheMatrix,2,FALSE),VLOOKUP(A51,TheMatrix,4,FALSE)),0))</f>
        <v>0</v>
      </c>
      <c r="DO51" s="70">
        <f t="shared" ref="DO51:DO52" si="23">IF(A51="","",IF(DM51&gt;SparingLevel,0,DN51))</f>
        <v>0</v>
      </c>
      <c r="DP51" s="120">
        <v>0</v>
      </c>
      <c r="DQ51" s="121">
        <f t="shared" ref="DQ51:DQ52" si="24">IF(A51="","",IF(ISERROR(DO51*DP51),IF(DO51&lt;&gt;0,"Ask for Quote",0),DO51*DP51))</f>
        <v>0</v>
      </c>
    </row>
    <row r="52" spans="1:123" ht="12.75" customHeight="1" x14ac:dyDescent="0.2">
      <c r="A52" s="94">
        <v>7</v>
      </c>
      <c r="B52" s="98" t="s">
        <v>402</v>
      </c>
      <c r="C52" s="31" t="s">
        <v>403</v>
      </c>
      <c r="D52" s="110" t="s">
        <v>173</v>
      </c>
      <c r="E52" s="140"/>
      <c r="F52" s="73">
        <v>1</v>
      </c>
      <c r="G52" s="73">
        <v>1</v>
      </c>
      <c r="H52" s="73">
        <v>1</v>
      </c>
      <c r="I52" s="73">
        <v>1</v>
      </c>
      <c r="J52" s="73">
        <v>1</v>
      </c>
      <c r="K52" s="73">
        <v>1</v>
      </c>
      <c r="L52" s="73">
        <v>1</v>
      </c>
      <c r="M52" s="73">
        <v>1</v>
      </c>
      <c r="N52" s="73">
        <v>1</v>
      </c>
      <c r="O52" s="73">
        <v>1</v>
      </c>
      <c r="P52" s="73">
        <v>1</v>
      </c>
      <c r="Q52" s="73">
        <v>1</v>
      </c>
      <c r="R52" s="73">
        <v>1</v>
      </c>
      <c r="S52" s="73">
        <v>1</v>
      </c>
      <c r="T52" s="73">
        <v>1</v>
      </c>
      <c r="U52" s="73">
        <v>1</v>
      </c>
      <c r="V52" s="73">
        <v>1</v>
      </c>
      <c r="W52" s="73">
        <v>1</v>
      </c>
      <c r="X52" s="73">
        <v>1</v>
      </c>
      <c r="Y52" s="73">
        <v>1</v>
      </c>
      <c r="Z52" s="73">
        <v>1</v>
      </c>
      <c r="AA52" s="73">
        <v>1</v>
      </c>
      <c r="AB52" s="73">
        <v>1</v>
      </c>
      <c r="AC52" s="73">
        <v>1</v>
      </c>
      <c r="AD52" s="73">
        <v>1</v>
      </c>
      <c r="AE52" s="73">
        <v>1</v>
      </c>
      <c r="AF52" s="73">
        <v>1</v>
      </c>
      <c r="AG52" s="73">
        <v>1</v>
      </c>
      <c r="AH52" s="73">
        <v>1</v>
      </c>
      <c r="AI52" s="73">
        <v>1</v>
      </c>
      <c r="AJ52" s="73">
        <v>1</v>
      </c>
      <c r="AK52" s="73">
        <v>1</v>
      </c>
      <c r="AL52" s="73">
        <v>1</v>
      </c>
      <c r="AM52" s="73">
        <v>1</v>
      </c>
      <c r="AN52" s="73">
        <v>1</v>
      </c>
      <c r="AO52" s="73">
        <v>1</v>
      </c>
      <c r="AP52" s="73">
        <v>1</v>
      </c>
      <c r="AQ52" s="73">
        <v>1</v>
      </c>
      <c r="AR52" s="73">
        <v>1</v>
      </c>
      <c r="AS52" s="73">
        <v>1</v>
      </c>
      <c r="AT52" s="73">
        <v>1</v>
      </c>
      <c r="AU52" s="73">
        <v>1</v>
      </c>
      <c r="AV52" s="73">
        <v>1</v>
      </c>
      <c r="AW52" s="73">
        <v>1</v>
      </c>
      <c r="AX52" s="73">
        <v>1</v>
      </c>
      <c r="AY52" s="73">
        <v>1</v>
      </c>
      <c r="AZ52" s="73">
        <v>1</v>
      </c>
      <c r="BA52" s="73">
        <v>1</v>
      </c>
      <c r="BB52" s="73">
        <v>1</v>
      </c>
      <c r="BC52" s="73">
        <v>1</v>
      </c>
      <c r="BD52" s="73">
        <v>1</v>
      </c>
      <c r="BE52" s="73">
        <v>1</v>
      </c>
      <c r="BF52" s="73">
        <v>1</v>
      </c>
      <c r="BG52" s="73">
        <v>1</v>
      </c>
      <c r="BH52" s="73"/>
      <c r="BI52" s="73">
        <v>1</v>
      </c>
      <c r="BJ52" s="73">
        <v>1</v>
      </c>
      <c r="BK52" s="73">
        <v>1</v>
      </c>
      <c r="BL52" s="73">
        <v>1</v>
      </c>
      <c r="BM52" s="73">
        <v>1</v>
      </c>
      <c r="BN52" s="73">
        <v>1</v>
      </c>
      <c r="BO52" s="73">
        <v>1</v>
      </c>
      <c r="BP52" s="73">
        <v>1</v>
      </c>
      <c r="BQ52" s="73">
        <v>1</v>
      </c>
      <c r="BR52" s="73">
        <v>1</v>
      </c>
      <c r="BS52" s="73">
        <v>1</v>
      </c>
      <c r="BT52" s="73">
        <v>1</v>
      </c>
      <c r="BU52" s="73">
        <v>1</v>
      </c>
      <c r="BV52" s="73">
        <v>1</v>
      </c>
      <c r="BW52" s="73">
        <v>1</v>
      </c>
      <c r="BX52" s="73">
        <v>1</v>
      </c>
      <c r="BY52" s="73">
        <v>1</v>
      </c>
      <c r="BZ52" s="73">
        <v>1</v>
      </c>
      <c r="CA52" s="73">
        <v>1</v>
      </c>
      <c r="CB52" s="73">
        <v>1</v>
      </c>
      <c r="CC52" s="73">
        <v>1</v>
      </c>
      <c r="CD52" s="73">
        <v>1</v>
      </c>
      <c r="CE52" s="73">
        <v>1</v>
      </c>
      <c r="CF52" s="73">
        <v>1</v>
      </c>
      <c r="CG52" s="73">
        <v>1</v>
      </c>
      <c r="CH52" s="73">
        <v>1</v>
      </c>
      <c r="CI52" s="73">
        <v>1</v>
      </c>
      <c r="CJ52" s="73">
        <v>1</v>
      </c>
      <c r="CK52" s="73">
        <v>1</v>
      </c>
      <c r="CL52" s="73">
        <v>1</v>
      </c>
      <c r="CM52" s="73">
        <v>1</v>
      </c>
      <c r="CN52" s="73">
        <v>1</v>
      </c>
      <c r="CO52" s="73">
        <v>1</v>
      </c>
      <c r="CP52" s="73">
        <v>1</v>
      </c>
      <c r="CQ52" s="73">
        <v>1</v>
      </c>
      <c r="CR52" s="73">
        <v>1</v>
      </c>
      <c r="CS52" s="73">
        <v>1</v>
      </c>
      <c r="CT52" s="73">
        <v>1</v>
      </c>
      <c r="CU52" s="73">
        <v>1</v>
      </c>
      <c r="CV52" s="73">
        <v>1</v>
      </c>
      <c r="CW52" s="73">
        <v>1</v>
      </c>
      <c r="CX52" s="73">
        <v>1</v>
      </c>
      <c r="CY52" s="73">
        <v>1</v>
      </c>
      <c r="CZ52" s="73">
        <v>1</v>
      </c>
      <c r="DA52" s="73">
        <v>1</v>
      </c>
      <c r="DB52" s="73">
        <v>1</v>
      </c>
      <c r="DC52" s="73">
        <v>1</v>
      </c>
      <c r="DD52" s="73">
        <v>1</v>
      </c>
      <c r="DE52" s="73">
        <v>1</v>
      </c>
      <c r="DF52" s="73">
        <v>1</v>
      </c>
      <c r="DG52" s="73">
        <v>1</v>
      </c>
      <c r="DH52" s="73">
        <v>1</v>
      </c>
      <c r="DI52" s="73">
        <v>1</v>
      </c>
      <c r="DJ52" s="73">
        <v>1</v>
      </c>
      <c r="DK52" s="74"/>
      <c r="DL52" s="68">
        <f t="shared" si="20"/>
        <v>0</v>
      </c>
      <c r="DM52" s="69" t="str">
        <f t="shared" si="21"/>
        <v>PCS</v>
      </c>
      <c r="DN52" s="69">
        <f t="shared" si="22"/>
        <v>0</v>
      </c>
      <c r="DO52" s="70">
        <f t="shared" si="23"/>
        <v>0</v>
      </c>
      <c r="DP52" s="120">
        <v>0</v>
      </c>
      <c r="DQ52" s="121">
        <f t="shared" si="24"/>
        <v>0</v>
      </c>
    </row>
    <row r="53" spans="1:123" ht="27.75" customHeight="1" x14ac:dyDescent="0.2">
      <c r="A53" s="94"/>
      <c r="B53" s="153" t="s">
        <v>295</v>
      </c>
      <c r="C53" s="148"/>
      <c r="D53" s="111" t="s">
        <v>296</v>
      </c>
      <c r="E53" s="140"/>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4"/>
      <c r="DL53" s="68" t="str">
        <f t="shared" ref="DL53:DL84" si="25">IF(A53="","",IF(AND(ISERROR(SEARCH("U",E53))=FALSE,CoatedBoards=TRUE),0,IF(AND(ISERROR(SEARCH("C",E53))=FALSE,CoatedBoards=FALSE),0,SUMPRODUCT($E$6:$DK$6,E53:DK53))))</f>
        <v/>
      </c>
      <c r="DM53" s="69" t="str">
        <f t="shared" ref="DM53:DM84" si="26">IF(A53="","",VLOOKUP(A53,TheMatrix,5,FALSE))</f>
        <v/>
      </c>
      <c r="DN53" s="69" t="str">
        <f t="shared" ref="DN53:DN84" si="27">IF(A53="","",IF(DL53&gt;0,MAX(CEILING(DL53/VLOOKUP(A53,TheMatrix,3,FALSE),1)*VLOOKUP(A53,TheMatrix,2,FALSE),VLOOKUP(A53,TheMatrix,4,FALSE)),0))</f>
        <v/>
      </c>
      <c r="DO53" s="70" t="str">
        <f t="shared" ref="DO53:DO84" si="28">IF(A53="","",IF(DM53&gt;SparingLevel,0,DN53))</f>
        <v/>
      </c>
      <c r="DP53" s="120"/>
      <c r="DQ53" s="121" t="str">
        <f t="shared" ref="DQ53:DQ84" si="29">IF(A53="","",IF(ISERROR(DO53*DP53),IF(DO53&lt;&gt;0,"Ask for Quote",0),DO53*DP53))</f>
        <v/>
      </c>
    </row>
    <row r="54" spans="1:123" ht="12.75" customHeight="1" x14ac:dyDescent="0.2">
      <c r="A54" s="167"/>
      <c r="B54" s="147" t="s">
        <v>92</v>
      </c>
      <c r="C54" s="148"/>
      <c r="D54" s="111" t="s">
        <v>296</v>
      </c>
      <c r="E54" s="140"/>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4"/>
      <c r="DL54" s="68" t="str">
        <f t="shared" si="25"/>
        <v/>
      </c>
      <c r="DM54" s="69" t="str">
        <f t="shared" si="26"/>
        <v/>
      </c>
      <c r="DN54" s="69" t="str">
        <f t="shared" si="27"/>
        <v/>
      </c>
      <c r="DO54" s="70" t="str">
        <f t="shared" si="28"/>
        <v/>
      </c>
      <c r="DP54" s="120"/>
      <c r="DQ54" s="121" t="str">
        <f t="shared" si="29"/>
        <v/>
      </c>
    </row>
    <row r="55" spans="1:123" ht="12.75" customHeight="1" x14ac:dyDescent="0.2">
      <c r="A55" s="94">
        <v>9</v>
      </c>
      <c r="B55" s="30" t="s">
        <v>93</v>
      </c>
      <c r="C55" s="31" t="s">
        <v>406</v>
      </c>
      <c r="D55" s="111" t="s">
        <v>296</v>
      </c>
      <c r="E55" s="140"/>
      <c r="F55" s="73">
        <v>1</v>
      </c>
      <c r="G55" s="73">
        <v>1</v>
      </c>
      <c r="H55" s="73">
        <v>1</v>
      </c>
      <c r="I55" s="73">
        <v>1</v>
      </c>
      <c r="J55" s="73"/>
      <c r="K55" s="73"/>
      <c r="L55" s="73"/>
      <c r="M55" s="73"/>
      <c r="N55" s="73"/>
      <c r="O55" s="73"/>
      <c r="P55" s="73"/>
      <c r="Q55" s="73"/>
      <c r="R55" s="73"/>
      <c r="S55" s="73"/>
      <c r="T55" s="73"/>
      <c r="U55" s="73"/>
      <c r="V55" s="73">
        <v>1</v>
      </c>
      <c r="W55" s="73">
        <v>1</v>
      </c>
      <c r="X55" s="73">
        <v>1</v>
      </c>
      <c r="Y55" s="73">
        <v>1</v>
      </c>
      <c r="Z55" s="73">
        <v>1</v>
      </c>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4"/>
      <c r="DL55" s="68">
        <f t="shared" si="25"/>
        <v>0</v>
      </c>
      <c r="DM55" s="69">
        <f t="shared" si="26"/>
        <v>3</v>
      </c>
      <c r="DN55" s="69">
        <f t="shared" si="27"/>
        <v>0</v>
      </c>
      <c r="DO55" s="70">
        <f t="shared" si="28"/>
        <v>0</v>
      </c>
      <c r="DP55" s="120">
        <v>0</v>
      </c>
      <c r="DQ55" s="121">
        <f t="shared" si="29"/>
        <v>0</v>
      </c>
    </row>
    <row r="56" spans="1:123" ht="12.75" customHeight="1" x14ac:dyDescent="0.2">
      <c r="A56" s="94">
        <v>9</v>
      </c>
      <c r="B56" s="97" t="s">
        <v>94</v>
      </c>
      <c r="C56" s="31" t="s">
        <v>407</v>
      </c>
      <c r="D56" s="111" t="s">
        <v>296</v>
      </c>
      <c r="E56" s="140"/>
      <c r="F56" s="73"/>
      <c r="G56" s="73"/>
      <c r="H56" s="73"/>
      <c r="I56" s="73"/>
      <c r="J56" s="73">
        <v>1</v>
      </c>
      <c r="K56" s="73">
        <v>1</v>
      </c>
      <c r="L56" s="73"/>
      <c r="M56" s="73"/>
      <c r="N56" s="73"/>
      <c r="O56" s="73"/>
      <c r="P56" s="73"/>
      <c r="Q56" s="73"/>
      <c r="R56" s="73"/>
      <c r="S56" s="73"/>
      <c r="T56" s="73"/>
      <c r="U56" s="73"/>
      <c r="V56" s="73"/>
      <c r="W56" s="73"/>
      <c r="X56" s="73"/>
      <c r="Y56" s="73"/>
      <c r="Z56" s="73"/>
      <c r="AA56" s="73">
        <v>1</v>
      </c>
      <c r="AB56" s="73">
        <v>1</v>
      </c>
      <c r="AC56" s="73"/>
      <c r="AD56" s="73"/>
      <c r="AE56" s="73"/>
      <c r="AF56" s="73"/>
      <c r="AG56" s="73"/>
      <c r="AH56" s="73"/>
      <c r="AI56" s="73"/>
      <c r="AJ56" s="73"/>
      <c r="AK56" s="73"/>
      <c r="AL56" s="73"/>
      <c r="AM56" s="73"/>
      <c r="AN56" s="73"/>
      <c r="AO56" s="73"/>
      <c r="AP56" s="73"/>
      <c r="AQ56" s="73"/>
      <c r="AR56" s="73">
        <v>1</v>
      </c>
      <c r="AS56" s="73">
        <v>1</v>
      </c>
      <c r="AT56" s="73">
        <v>1</v>
      </c>
      <c r="AU56" s="73">
        <v>1</v>
      </c>
      <c r="AV56" s="73">
        <v>1</v>
      </c>
      <c r="AW56" s="73">
        <v>1</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4"/>
      <c r="DL56" s="68">
        <f t="shared" si="25"/>
        <v>0</v>
      </c>
      <c r="DM56" s="69">
        <f t="shared" si="26"/>
        <v>3</v>
      </c>
      <c r="DN56" s="69">
        <f t="shared" si="27"/>
        <v>0</v>
      </c>
      <c r="DO56" s="70">
        <f t="shared" si="28"/>
        <v>0</v>
      </c>
      <c r="DP56" s="120">
        <v>0</v>
      </c>
      <c r="DQ56" s="121">
        <f t="shared" si="29"/>
        <v>0</v>
      </c>
    </row>
    <row r="57" spans="1:123" ht="12.75" customHeight="1" x14ac:dyDescent="0.2">
      <c r="A57" s="94">
        <v>9</v>
      </c>
      <c r="B57" s="97" t="s">
        <v>95</v>
      </c>
      <c r="C57" s="31" t="s">
        <v>96</v>
      </c>
      <c r="D57" s="111" t="s">
        <v>296</v>
      </c>
      <c r="E57" s="140"/>
      <c r="F57" s="73"/>
      <c r="G57" s="73"/>
      <c r="H57" s="73"/>
      <c r="I57" s="73"/>
      <c r="J57" s="73"/>
      <c r="K57" s="73"/>
      <c r="L57" s="73">
        <v>1</v>
      </c>
      <c r="M57" s="73"/>
      <c r="N57" s="73"/>
      <c r="O57" s="73"/>
      <c r="P57" s="73"/>
      <c r="Q57" s="73"/>
      <c r="R57" s="73"/>
      <c r="S57" s="73"/>
      <c r="T57" s="73"/>
      <c r="U57" s="73"/>
      <c r="V57" s="73"/>
      <c r="W57" s="73"/>
      <c r="X57" s="73"/>
      <c r="Y57" s="73"/>
      <c r="Z57" s="73"/>
      <c r="AA57" s="73"/>
      <c r="AB57" s="73"/>
      <c r="AC57" s="73">
        <v>1</v>
      </c>
      <c r="AD57" s="73">
        <v>1</v>
      </c>
      <c r="AE57" s="73">
        <v>1</v>
      </c>
      <c r="AF57" s="73"/>
      <c r="AG57" s="73"/>
      <c r="AH57" s="73"/>
      <c r="AI57" s="73"/>
      <c r="AJ57" s="73"/>
      <c r="AK57" s="73"/>
      <c r="AL57" s="73"/>
      <c r="AM57" s="73"/>
      <c r="AN57" s="73"/>
      <c r="AO57" s="73"/>
      <c r="AP57" s="73"/>
      <c r="AQ57" s="73"/>
      <c r="AR57" s="73"/>
      <c r="AS57" s="73"/>
      <c r="AT57" s="73"/>
      <c r="AU57" s="73"/>
      <c r="AV57" s="73"/>
      <c r="AW57" s="73"/>
      <c r="AX57" s="73">
        <v>1</v>
      </c>
      <c r="AY57" s="73">
        <v>1</v>
      </c>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4"/>
      <c r="DL57" s="68">
        <f t="shared" si="25"/>
        <v>0</v>
      </c>
      <c r="DM57" s="69">
        <f t="shared" si="26"/>
        <v>3</v>
      </c>
      <c r="DN57" s="69">
        <f t="shared" si="27"/>
        <v>0</v>
      </c>
      <c r="DO57" s="70">
        <f t="shared" si="28"/>
        <v>0</v>
      </c>
      <c r="DP57" s="120">
        <v>0</v>
      </c>
      <c r="DQ57" s="121">
        <f t="shared" si="29"/>
        <v>0</v>
      </c>
    </row>
    <row r="58" spans="1:123" s="32" customFormat="1" ht="12.75" customHeight="1" x14ac:dyDescent="0.2">
      <c r="A58" s="94">
        <v>9</v>
      </c>
      <c r="B58" s="98" t="s">
        <v>97</v>
      </c>
      <c r="C58" s="31" t="s">
        <v>408</v>
      </c>
      <c r="D58" s="111" t="s">
        <v>296</v>
      </c>
      <c r="E58" s="141"/>
      <c r="F58" s="73"/>
      <c r="G58" s="73"/>
      <c r="H58" s="73"/>
      <c r="I58" s="73"/>
      <c r="J58" s="73"/>
      <c r="K58" s="73"/>
      <c r="L58" s="73"/>
      <c r="M58" s="73">
        <v>1</v>
      </c>
      <c r="N58" s="73">
        <v>1</v>
      </c>
      <c r="O58" s="73">
        <v>1</v>
      </c>
      <c r="P58" s="73"/>
      <c r="Q58" s="73"/>
      <c r="R58" s="73"/>
      <c r="S58" s="73"/>
      <c r="T58" s="73"/>
      <c r="U58" s="73"/>
      <c r="V58" s="73"/>
      <c r="W58" s="73"/>
      <c r="X58" s="73"/>
      <c r="Y58" s="73"/>
      <c r="Z58" s="73"/>
      <c r="AA58" s="73"/>
      <c r="AB58" s="73"/>
      <c r="AC58" s="73"/>
      <c r="AD58" s="73"/>
      <c r="AE58" s="73"/>
      <c r="AF58" s="73"/>
      <c r="AG58" s="73">
        <v>1</v>
      </c>
      <c r="AH58" s="73">
        <v>1</v>
      </c>
      <c r="AI58" s="73"/>
      <c r="AJ58" s="73"/>
      <c r="AK58" s="73"/>
      <c r="AL58" s="73"/>
      <c r="AM58" s="73"/>
      <c r="AN58" s="73"/>
      <c r="AO58" s="73"/>
      <c r="AP58" s="73"/>
      <c r="AQ58" s="73"/>
      <c r="AR58" s="73"/>
      <c r="AS58" s="73"/>
      <c r="AT58" s="73"/>
      <c r="AU58" s="73"/>
      <c r="AV58" s="73"/>
      <c r="AW58" s="73"/>
      <c r="AX58" s="73"/>
      <c r="AY58" s="73"/>
      <c r="AZ58" s="73">
        <v>1</v>
      </c>
      <c r="BA58" s="73">
        <v>1</v>
      </c>
      <c r="BB58" s="73">
        <v>1</v>
      </c>
      <c r="BC58" s="73">
        <v>1</v>
      </c>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109"/>
      <c r="DL58" s="68">
        <f t="shared" si="25"/>
        <v>0</v>
      </c>
      <c r="DM58" s="69">
        <f t="shared" si="26"/>
        <v>3</v>
      </c>
      <c r="DN58" s="69">
        <f t="shared" si="27"/>
        <v>0</v>
      </c>
      <c r="DO58" s="70">
        <f t="shared" si="28"/>
        <v>0</v>
      </c>
      <c r="DP58" s="120">
        <v>0</v>
      </c>
      <c r="DQ58" s="121">
        <f t="shared" si="29"/>
        <v>0</v>
      </c>
      <c r="DS58" s="27"/>
    </row>
    <row r="59" spans="1:123" ht="12.75" customHeight="1" x14ac:dyDescent="0.2">
      <c r="A59" s="94">
        <v>9</v>
      </c>
      <c r="B59" s="30" t="s">
        <v>215</v>
      </c>
      <c r="C59" s="31" t="s">
        <v>409</v>
      </c>
      <c r="D59" s="111" t="s">
        <v>296</v>
      </c>
      <c r="E59" s="140"/>
      <c r="F59" s="73"/>
      <c r="G59" s="73"/>
      <c r="H59" s="73"/>
      <c r="I59" s="73"/>
      <c r="J59" s="73"/>
      <c r="K59" s="73"/>
      <c r="L59" s="73"/>
      <c r="M59" s="73"/>
      <c r="N59" s="73"/>
      <c r="O59" s="73"/>
      <c r="P59" s="73">
        <v>1</v>
      </c>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v>1</v>
      </c>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4"/>
      <c r="DL59" s="68">
        <f t="shared" si="25"/>
        <v>0</v>
      </c>
      <c r="DM59" s="69">
        <f t="shared" si="26"/>
        <v>3</v>
      </c>
      <c r="DN59" s="69">
        <f t="shared" si="27"/>
        <v>0</v>
      </c>
      <c r="DO59" s="70">
        <f t="shared" si="28"/>
        <v>0</v>
      </c>
      <c r="DP59" s="120">
        <v>0</v>
      </c>
      <c r="DQ59" s="121">
        <f t="shared" si="29"/>
        <v>0</v>
      </c>
    </row>
    <row r="60" spans="1:123" ht="12.75" customHeight="1" x14ac:dyDescent="0.2">
      <c r="A60" s="94">
        <v>9</v>
      </c>
      <c r="B60" s="97" t="s">
        <v>220</v>
      </c>
      <c r="C60" s="31" t="s">
        <v>410</v>
      </c>
      <c r="D60" s="111" t="s">
        <v>296</v>
      </c>
      <c r="E60" s="140"/>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v>1</v>
      </c>
      <c r="AJ60" s="73"/>
      <c r="AK60" s="73"/>
      <c r="AL60" s="73"/>
      <c r="AM60" s="73"/>
      <c r="AN60" s="73"/>
      <c r="AO60" s="73"/>
      <c r="AP60" s="73"/>
      <c r="AQ60" s="73"/>
      <c r="AR60" s="73"/>
      <c r="AS60" s="73"/>
      <c r="AT60" s="73"/>
      <c r="AU60" s="73"/>
      <c r="AV60" s="73"/>
      <c r="AW60" s="73"/>
      <c r="AX60" s="73"/>
      <c r="AY60" s="73"/>
      <c r="AZ60" s="73"/>
      <c r="BA60" s="73"/>
      <c r="BB60" s="73"/>
      <c r="BC60" s="73"/>
      <c r="BD60" s="73"/>
      <c r="BE60" s="73">
        <v>1</v>
      </c>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4"/>
      <c r="DL60" s="68">
        <f t="shared" si="25"/>
        <v>0</v>
      </c>
      <c r="DM60" s="69">
        <f t="shared" si="26"/>
        <v>3</v>
      </c>
      <c r="DN60" s="69">
        <f t="shared" si="27"/>
        <v>0</v>
      </c>
      <c r="DO60" s="70">
        <f t="shared" si="28"/>
        <v>0</v>
      </c>
      <c r="DP60" s="120">
        <v>0</v>
      </c>
      <c r="DQ60" s="121">
        <f t="shared" si="29"/>
        <v>0</v>
      </c>
    </row>
    <row r="61" spans="1:123" ht="12.75" customHeight="1" x14ac:dyDescent="0.2">
      <c r="A61" s="94">
        <v>9</v>
      </c>
      <c r="B61" s="97" t="s">
        <v>216</v>
      </c>
      <c r="C61" s="31" t="s">
        <v>411</v>
      </c>
      <c r="D61" s="111" t="s">
        <v>296</v>
      </c>
      <c r="E61" s="140"/>
      <c r="F61" s="73"/>
      <c r="G61" s="73"/>
      <c r="H61" s="73"/>
      <c r="I61" s="73"/>
      <c r="J61" s="73"/>
      <c r="K61" s="73"/>
      <c r="L61" s="73"/>
      <c r="M61" s="73"/>
      <c r="N61" s="73"/>
      <c r="O61" s="73"/>
      <c r="P61" s="73"/>
      <c r="Q61" s="73">
        <v>1</v>
      </c>
      <c r="R61" s="73"/>
      <c r="S61" s="73"/>
      <c r="T61" s="73"/>
      <c r="U61" s="73"/>
      <c r="V61" s="73"/>
      <c r="W61" s="73"/>
      <c r="X61" s="73"/>
      <c r="Y61" s="73"/>
      <c r="Z61" s="73"/>
      <c r="AA61" s="73"/>
      <c r="AB61" s="73"/>
      <c r="AC61" s="73"/>
      <c r="AD61" s="73"/>
      <c r="AE61" s="73"/>
      <c r="AF61" s="73"/>
      <c r="AG61" s="73"/>
      <c r="AH61" s="73"/>
      <c r="AI61" s="73"/>
      <c r="AJ61" s="73">
        <v>1</v>
      </c>
      <c r="AK61" s="73"/>
      <c r="AL61" s="73"/>
      <c r="AM61" s="73"/>
      <c r="AN61" s="73"/>
      <c r="AO61" s="73"/>
      <c r="AP61" s="73"/>
      <c r="AQ61" s="73"/>
      <c r="AR61" s="73"/>
      <c r="AS61" s="73"/>
      <c r="AT61" s="73"/>
      <c r="AU61" s="73"/>
      <c r="AV61" s="73"/>
      <c r="AW61" s="73"/>
      <c r="AX61" s="73"/>
      <c r="AY61" s="73"/>
      <c r="AZ61" s="73"/>
      <c r="BA61" s="73"/>
      <c r="BB61" s="73"/>
      <c r="BC61" s="73"/>
      <c r="BD61" s="73"/>
      <c r="BE61" s="73"/>
      <c r="BF61" s="73">
        <v>1</v>
      </c>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4"/>
      <c r="DL61" s="68">
        <f t="shared" si="25"/>
        <v>0</v>
      </c>
      <c r="DM61" s="69">
        <f t="shared" si="26"/>
        <v>3</v>
      </c>
      <c r="DN61" s="69">
        <f t="shared" si="27"/>
        <v>0</v>
      </c>
      <c r="DO61" s="70">
        <f t="shared" si="28"/>
        <v>0</v>
      </c>
      <c r="DP61" s="120">
        <v>0</v>
      </c>
      <c r="DQ61" s="121">
        <f t="shared" si="29"/>
        <v>0</v>
      </c>
    </row>
    <row r="62" spans="1:123" ht="12.75" customHeight="1" x14ac:dyDescent="0.2">
      <c r="A62" s="94">
        <v>9</v>
      </c>
      <c r="B62" s="97" t="s">
        <v>217</v>
      </c>
      <c r="C62" s="31" t="s">
        <v>412</v>
      </c>
      <c r="D62" s="111" t="s">
        <v>296</v>
      </c>
      <c r="E62" s="140"/>
      <c r="F62" s="73"/>
      <c r="G62" s="73"/>
      <c r="H62" s="73"/>
      <c r="I62" s="73"/>
      <c r="J62" s="73"/>
      <c r="K62" s="73"/>
      <c r="L62" s="73"/>
      <c r="M62" s="73"/>
      <c r="N62" s="73"/>
      <c r="O62" s="73"/>
      <c r="P62" s="73"/>
      <c r="Q62" s="73"/>
      <c r="R62" s="73">
        <v>1</v>
      </c>
      <c r="S62" s="73"/>
      <c r="T62" s="73"/>
      <c r="U62" s="73"/>
      <c r="V62" s="73"/>
      <c r="W62" s="73"/>
      <c r="X62" s="73"/>
      <c r="Y62" s="73"/>
      <c r="Z62" s="73"/>
      <c r="AA62" s="73"/>
      <c r="AB62" s="73"/>
      <c r="AC62" s="73"/>
      <c r="AD62" s="73"/>
      <c r="AE62" s="73"/>
      <c r="AF62" s="73"/>
      <c r="AG62" s="73"/>
      <c r="AH62" s="73"/>
      <c r="AI62" s="73"/>
      <c r="AJ62" s="73"/>
      <c r="AK62" s="73">
        <v>1</v>
      </c>
      <c r="AL62" s="73"/>
      <c r="AM62" s="73"/>
      <c r="AN62" s="73"/>
      <c r="AO62" s="73"/>
      <c r="AP62" s="73"/>
      <c r="AQ62" s="73"/>
      <c r="AR62" s="73"/>
      <c r="AS62" s="73"/>
      <c r="AT62" s="73"/>
      <c r="AU62" s="73"/>
      <c r="AV62" s="73"/>
      <c r="AW62" s="73"/>
      <c r="AX62" s="73"/>
      <c r="AY62" s="73"/>
      <c r="AZ62" s="73"/>
      <c r="BA62" s="73"/>
      <c r="BB62" s="73"/>
      <c r="BC62" s="73"/>
      <c r="BD62" s="73"/>
      <c r="BE62" s="73"/>
      <c r="BF62" s="73"/>
      <c r="BG62" s="73">
        <v>1</v>
      </c>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4"/>
      <c r="DL62" s="68">
        <f t="shared" si="25"/>
        <v>0</v>
      </c>
      <c r="DM62" s="69">
        <f t="shared" si="26"/>
        <v>3</v>
      </c>
      <c r="DN62" s="69">
        <f t="shared" si="27"/>
        <v>0</v>
      </c>
      <c r="DO62" s="70">
        <f t="shared" si="28"/>
        <v>0</v>
      </c>
      <c r="DP62" s="120">
        <v>0</v>
      </c>
      <c r="DQ62" s="121">
        <f t="shared" si="29"/>
        <v>0</v>
      </c>
    </row>
    <row r="63" spans="1:123" s="32" customFormat="1" ht="12.75" customHeight="1" x14ac:dyDescent="0.2">
      <c r="A63" s="94">
        <v>9</v>
      </c>
      <c r="B63" s="98" t="s">
        <v>218</v>
      </c>
      <c r="C63" s="31" t="s">
        <v>413</v>
      </c>
      <c r="D63" s="111" t="s">
        <v>296</v>
      </c>
      <c r="E63" s="141"/>
      <c r="F63" s="73"/>
      <c r="G63" s="73"/>
      <c r="H63" s="73"/>
      <c r="I63" s="73"/>
      <c r="J63" s="73"/>
      <c r="K63" s="73"/>
      <c r="L63" s="73"/>
      <c r="M63" s="73"/>
      <c r="N63" s="73"/>
      <c r="O63" s="73"/>
      <c r="P63" s="73"/>
      <c r="Q63" s="73"/>
      <c r="R63" s="73"/>
      <c r="S63" s="73">
        <v>1</v>
      </c>
      <c r="T63" s="73"/>
      <c r="U63" s="73"/>
      <c r="V63" s="73"/>
      <c r="W63" s="73"/>
      <c r="X63" s="73"/>
      <c r="Y63" s="73"/>
      <c r="Z63" s="73"/>
      <c r="AA63" s="73"/>
      <c r="AB63" s="73"/>
      <c r="AC63" s="73"/>
      <c r="AD63" s="73"/>
      <c r="AE63" s="73"/>
      <c r="AF63" s="73"/>
      <c r="AG63" s="73"/>
      <c r="AH63" s="73"/>
      <c r="AI63" s="73"/>
      <c r="AJ63" s="73"/>
      <c r="AK63" s="73"/>
      <c r="AL63" s="73">
        <v>1</v>
      </c>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109"/>
      <c r="DL63" s="68">
        <f t="shared" si="25"/>
        <v>0</v>
      </c>
      <c r="DM63" s="69">
        <f t="shared" si="26"/>
        <v>3</v>
      </c>
      <c r="DN63" s="69">
        <f t="shared" si="27"/>
        <v>0</v>
      </c>
      <c r="DO63" s="70">
        <f t="shared" si="28"/>
        <v>0</v>
      </c>
      <c r="DP63" s="120">
        <v>0</v>
      </c>
      <c r="DQ63" s="121">
        <f t="shared" si="29"/>
        <v>0</v>
      </c>
      <c r="DS63" s="27"/>
    </row>
    <row r="64" spans="1:123" ht="12.75" customHeight="1" x14ac:dyDescent="0.2">
      <c r="A64" s="94">
        <v>9</v>
      </c>
      <c r="B64" s="97" t="s">
        <v>219</v>
      </c>
      <c r="C64" s="31" t="s">
        <v>414</v>
      </c>
      <c r="D64" s="111" t="s">
        <v>296</v>
      </c>
      <c r="E64" s="140"/>
      <c r="F64" s="73"/>
      <c r="G64" s="73"/>
      <c r="H64" s="73"/>
      <c r="I64" s="73"/>
      <c r="J64" s="73"/>
      <c r="K64" s="73"/>
      <c r="L64" s="73"/>
      <c r="M64" s="73"/>
      <c r="N64" s="73"/>
      <c r="O64" s="73"/>
      <c r="P64" s="73"/>
      <c r="Q64" s="73"/>
      <c r="R64" s="73"/>
      <c r="S64" s="73"/>
      <c r="T64" s="73">
        <v>1</v>
      </c>
      <c r="U64" s="73">
        <v>1</v>
      </c>
      <c r="V64" s="73"/>
      <c r="W64" s="73"/>
      <c r="X64" s="73"/>
      <c r="Y64" s="73"/>
      <c r="Z64" s="73"/>
      <c r="AA64" s="73"/>
      <c r="AB64" s="73"/>
      <c r="AC64" s="73"/>
      <c r="AD64" s="73"/>
      <c r="AE64" s="73"/>
      <c r="AF64" s="73"/>
      <c r="AG64" s="73"/>
      <c r="AH64" s="73"/>
      <c r="AI64" s="73"/>
      <c r="AJ64" s="73"/>
      <c r="AK64" s="73"/>
      <c r="AL64" s="73"/>
      <c r="AM64" s="73">
        <v>1</v>
      </c>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4"/>
      <c r="DL64" s="68">
        <f t="shared" si="25"/>
        <v>0</v>
      </c>
      <c r="DM64" s="69">
        <f t="shared" si="26"/>
        <v>3</v>
      </c>
      <c r="DN64" s="69">
        <f t="shared" si="27"/>
        <v>0</v>
      </c>
      <c r="DO64" s="70">
        <f t="shared" si="28"/>
        <v>0</v>
      </c>
      <c r="DP64" s="120">
        <v>0</v>
      </c>
      <c r="DQ64" s="121">
        <f t="shared" si="29"/>
        <v>0</v>
      </c>
    </row>
    <row r="65" spans="1:123" s="32" customFormat="1" ht="12.75" customHeight="1" x14ac:dyDescent="0.2">
      <c r="A65" s="94">
        <v>9</v>
      </c>
      <c r="B65" s="98" t="s">
        <v>221</v>
      </c>
      <c r="C65" s="31" t="s">
        <v>415</v>
      </c>
      <c r="D65" s="111" t="s">
        <v>296</v>
      </c>
      <c r="E65" s="141"/>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v>1</v>
      </c>
      <c r="AO65" s="73">
        <v>1</v>
      </c>
      <c r="AP65" s="73">
        <v>1</v>
      </c>
      <c r="AQ65" s="73">
        <v>1</v>
      </c>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109"/>
      <c r="DL65" s="68">
        <f t="shared" si="25"/>
        <v>0</v>
      </c>
      <c r="DM65" s="69">
        <f t="shared" si="26"/>
        <v>3</v>
      </c>
      <c r="DN65" s="69">
        <f t="shared" si="27"/>
        <v>0</v>
      </c>
      <c r="DO65" s="70">
        <f t="shared" si="28"/>
        <v>0</v>
      </c>
      <c r="DP65" s="120">
        <v>0</v>
      </c>
      <c r="DQ65" s="121">
        <f t="shared" si="29"/>
        <v>0</v>
      </c>
      <c r="DS65" s="27"/>
    </row>
    <row r="66" spans="1:123" ht="12.75" customHeight="1" x14ac:dyDescent="0.2">
      <c r="A66" s="94"/>
      <c r="B66" s="147" t="s">
        <v>98</v>
      </c>
      <c r="C66" s="148"/>
      <c r="D66" s="111" t="s">
        <v>296</v>
      </c>
      <c r="E66" s="140"/>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4"/>
      <c r="DL66" s="68" t="str">
        <f t="shared" si="25"/>
        <v/>
      </c>
      <c r="DM66" s="69" t="str">
        <f t="shared" si="26"/>
        <v/>
      </c>
      <c r="DN66" s="69" t="str">
        <f t="shared" si="27"/>
        <v/>
      </c>
      <c r="DO66" s="70" t="str">
        <f t="shared" si="28"/>
        <v/>
      </c>
      <c r="DP66" s="120"/>
      <c r="DQ66" s="121" t="str">
        <f t="shared" si="29"/>
        <v/>
      </c>
    </row>
    <row r="67" spans="1:123" ht="12.75" customHeight="1" x14ac:dyDescent="0.2">
      <c r="A67" s="94">
        <v>9</v>
      </c>
      <c r="B67" s="97" t="s">
        <v>99</v>
      </c>
      <c r="C67" s="31" t="s">
        <v>416</v>
      </c>
      <c r="D67" s="111" t="s">
        <v>296</v>
      </c>
      <c r="E67" s="140"/>
      <c r="F67" s="73">
        <v>1</v>
      </c>
      <c r="G67" s="73">
        <v>1</v>
      </c>
      <c r="H67" s="73">
        <v>1</v>
      </c>
      <c r="I67" s="73">
        <v>1</v>
      </c>
      <c r="J67" s="73"/>
      <c r="K67" s="73"/>
      <c r="L67" s="73"/>
      <c r="M67" s="73"/>
      <c r="N67" s="73"/>
      <c r="O67" s="73"/>
      <c r="P67" s="73"/>
      <c r="Q67" s="73"/>
      <c r="R67" s="73"/>
      <c r="S67" s="73"/>
      <c r="T67" s="73"/>
      <c r="U67" s="73"/>
      <c r="V67" s="73">
        <v>1</v>
      </c>
      <c r="W67" s="73">
        <v>1</v>
      </c>
      <c r="X67" s="73">
        <v>1</v>
      </c>
      <c r="Y67" s="73">
        <v>1</v>
      </c>
      <c r="Z67" s="73">
        <v>1</v>
      </c>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4"/>
      <c r="DL67" s="68">
        <f t="shared" si="25"/>
        <v>0</v>
      </c>
      <c r="DM67" s="69">
        <f t="shared" si="26"/>
        <v>3</v>
      </c>
      <c r="DN67" s="69">
        <f t="shared" si="27"/>
        <v>0</v>
      </c>
      <c r="DO67" s="70">
        <f t="shared" si="28"/>
        <v>0</v>
      </c>
      <c r="DP67" s="120">
        <v>0</v>
      </c>
      <c r="DQ67" s="121">
        <f t="shared" si="29"/>
        <v>0</v>
      </c>
    </row>
    <row r="68" spans="1:123" ht="12.75" customHeight="1" x14ac:dyDescent="0.2">
      <c r="A68" s="94">
        <v>9</v>
      </c>
      <c r="B68" s="97" t="s">
        <v>93</v>
      </c>
      <c r="C68" s="31" t="s">
        <v>406</v>
      </c>
      <c r="D68" s="111" t="s">
        <v>296</v>
      </c>
      <c r="E68" s="140"/>
      <c r="F68" s="73"/>
      <c r="G68" s="73"/>
      <c r="H68" s="73"/>
      <c r="I68" s="73"/>
      <c r="J68" s="73">
        <v>1</v>
      </c>
      <c r="K68" s="73">
        <v>1</v>
      </c>
      <c r="L68" s="73"/>
      <c r="M68" s="73"/>
      <c r="N68" s="73"/>
      <c r="O68" s="73"/>
      <c r="P68" s="73"/>
      <c r="Q68" s="73"/>
      <c r="R68" s="73"/>
      <c r="S68" s="73"/>
      <c r="T68" s="73"/>
      <c r="U68" s="73"/>
      <c r="V68" s="73"/>
      <c r="W68" s="73"/>
      <c r="X68" s="73"/>
      <c r="Y68" s="73"/>
      <c r="Z68" s="73"/>
      <c r="AA68" s="73">
        <v>1</v>
      </c>
      <c r="AB68" s="73">
        <v>1</v>
      </c>
      <c r="AC68" s="73"/>
      <c r="AD68" s="73"/>
      <c r="AE68" s="73"/>
      <c r="AF68" s="73"/>
      <c r="AG68" s="73"/>
      <c r="AH68" s="73"/>
      <c r="AI68" s="73"/>
      <c r="AJ68" s="73"/>
      <c r="AK68" s="73"/>
      <c r="AL68" s="73"/>
      <c r="AM68" s="73"/>
      <c r="AN68" s="73"/>
      <c r="AO68" s="73"/>
      <c r="AP68" s="73"/>
      <c r="AQ68" s="73"/>
      <c r="AR68" s="73">
        <v>1</v>
      </c>
      <c r="AS68" s="73">
        <v>1</v>
      </c>
      <c r="AT68" s="73">
        <v>1</v>
      </c>
      <c r="AU68" s="73">
        <v>1</v>
      </c>
      <c r="AV68" s="73">
        <v>1</v>
      </c>
      <c r="AW68" s="73">
        <v>1</v>
      </c>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4"/>
      <c r="DL68" s="68">
        <f t="shared" si="25"/>
        <v>0</v>
      </c>
      <c r="DM68" s="69">
        <f t="shared" si="26"/>
        <v>3</v>
      </c>
      <c r="DN68" s="69">
        <f t="shared" si="27"/>
        <v>0</v>
      </c>
      <c r="DO68" s="70">
        <f t="shared" si="28"/>
        <v>0</v>
      </c>
      <c r="DP68" s="120">
        <v>0</v>
      </c>
      <c r="DQ68" s="121">
        <f t="shared" si="29"/>
        <v>0</v>
      </c>
    </row>
    <row r="69" spans="1:123" ht="12.75" customHeight="1" x14ac:dyDescent="0.2">
      <c r="A69" s="94">
        <v>9</v>
      </c>
      <c r="B69" s="97" t="s">
        <v>101</v>
      </c>
      <c r="C69" s="31" t="s">
        <v>417</v>
      </c>
      <c r="D69" s="111" t="s">
        <v>296</v>
      </c>
      <c r="E69" s="140"/>
      <c r="F69" s="73"/>
      <c r="G69" s="73"/>
      <c r="H69" s="73"/>
      <c r="I69" s="73"/>
      <c r="J69" s="73"/>
      <c r="K69" s="73"/>
      <c r="L69" s="73">
        <v>1</v>
      </c>
      <c r="M69" s="73"/>
      <c r="N69" s="73"/>
      <c r="O69" s="73"/>
      <c r="P69" s="73"/>
      <c r="Q69" s="73"/>
      <c r="R69" s="73"/>
      <c r="S69" s="73"/>
      <c r="T69" s="73"/>
      <c r="U69" s="73"/>
      <c r="V69" s="73"/>
      <c r="W69" s="73"/>
      <c r="X69" s="73"/>
      <c r="Y69" s="73"/>
      <c r="Z69" s="73"/>
      <c r="AA69" s="73"/>
      <c r="AB69" s="73"/>
      <c r="AC69" s="73">
        <v>1</v>
      </c>
      <c r="AD69" s="73">
        <v>1</v>
      </c>
      <c r="AE69" s="73">
        <v>1</v>
      </c>
      <c r="AF69" s="73"/>
      <c r="AG69" s="73"/>
      <c r="AH69" s="73"/>
      <c r="AI69" s="73"/>
      <c r="AJ69" s="73"/>
      <c r="AK69" s="73"/>
      <c r="AL69" s="73"/>
      <c r="AM69" s="73"/>
      <c r="AN69" s="73"/>
      <c r="AO69" s="73"/>
      <c r="AP69" s="73"/>
      <c r="AQ69" s="73"/>
      <c r="AR69" s="73"/>
      <c r="AS69" s="73"/>
      <c r="AT69" s="73"/>
      <c r="AU69" s="73"/>
      <c r="AV69" s="73"/>
      <c r="AW69" s="73"/>
      <c r="AX69" s="73">
        <v>1</v>
      </c>
      <c r="AY69" s="73">
        <v>1</v>
      </c>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4"/>
      <c r="DL69" s="68">
        <f t="shared" si="25"/>
        <v>0</v>
      </c>
      <c r="DM69" s="69">
        <f t="shared" si="26"/>
        <v>3</v>
      </c>
      <c r="DN69" s="69">
        <f t="shared" si="27"/>
        <v>0</v>
      </c>
      <c r="DO69" s="70">
        <f t="shared" si="28"/>
        <v>0</v>
      </c>
      <c r="DP69" s="120">
        <v>0</v>
      </c>
      <c r="DQ69" s="121">
        <f t="shared" si="29"/>
        <v>0</v>
      </c>
    </row>
    <row r="70" spans="1:123" ht="12.75" customHeight="1" x14ac:dyDescent="0.2">
      <c r="A70" s="94">
        <v>9</v>
      </c>
      <c r="B70" s="30" t="s">
        <v>100</v>
      </c>
      <c r="C70" s="31" t="s">
        <v>418</v>
      </c>
      <c r="D70" s="111" t="s">
        <v>296</v>
      </c>
      <c r="E70" s="140"/>
      <c r="F70" s="73"/>
      <c r="G70" s="73"/>
      <c r="H70" s="73"/>
      <c r="I70" s="73"/>
      <c r="J70" s="73"/>
      <c r="K70" s="73"/>
      <c r="L70" s="73"/>
      <c r="M70" s="73">
        <v>1</v>
      </c>
      <c r="N70" s="73">
        <v>1</v>
      </c>
      <c r="O70" s="73">
        <v>1</v>
      </c>
      <c r="P70" s="73"/>
      <c r="Q70" s="73"/>
      <c r="R70" s="73"/>
      <c r="S70" s="73"/>
      <c r="T70" s="73"/>
      <c r="U70" s="73"/>
      <c r="V70" s="73"/>
      <c r="W70" s="73"/>
      <c r="X70" s="73"/>
      <c r="Y70" s="73"/>
      <c r="Z70" s="73"/>
      <c r="AA70" s="73"/>
      <c r="AB70" s="73"/>
      <c r="AC70" s="73"/>
      <c r="AD70" s="73"/>
      <c r="AE70" s="73"/>
      <c r="AF70" s="73">
        <v>1</v>
      </c>
      <c r="AG70" s="73">
        <v>1</v>
      </c>
      <c r="AH70" s="73">
        <v>1</v>
      </c>
      <c r="AI70" s="73"/>
      <c r="AJ70" s="73"/>
      <c r="AK70" s="73"/>
      <c r="AL70" s="73"/>
      <c r="AM70" s="73"/>
      <c r="AN70" s="73"/>
      <c r="AO70" s="73"/>
      <c r="AP70" s="73"/>
      <c r="AQ70" s="73"/>
      <c r="AR70" s="73"/>
      <c r="AS70" s="73"/>
      <c r="AT70" s="73"/>
      <c r="AU70" s="73"/>
      <c r="AV70" s="73"/>
      <c r="AW70" s="73"/>
      <c r="AX70" s="73"/>
      <c r="AY70" s="73"/>
      <c r="AZ70" s="73">
        <v>1</v>
      </c>
      <c r="BA70" s="73">
        <v>1</v>
      </c>
      <c r="BB70" s="73">
        <v>1</v>
      </c>
      <c r="BC70" s="73">
        <v>1</v>
      </c>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4"/>
      <c r="DL70" s="68">
        <f t="shared" si="25"/>
        <v>0</v>
      </c>
      <c r="DM70" s="69">
        <f t="shared" si="26"/>
        <v>3</v>
      </c>
      <c r="DN70" s="69">
        <f t="shared" si="27"/>
        <v>0</v>
      </c>
      <c r="DO70" s="70">
        <f t="shared" si="28"/>
        <v>0</v>
      </c>
      <c r="DP70" s="120">
        <v>0</v>
      </c>
      <c r="DQ70" s="121">
        <f t="shared" si="29"/>
        <v>0</v>
      </c>
    </row>
    <row r="71" spans="1:123" ht="12.75" customHeight="1" x14ac:dyDescent="0.2">
      <c r="A71" s="94">
        <v>9</v>
      </c>
      <c r="B71" s="97" t="s">
        <v>215</v>
      </c>
      <c r="C71" s="31" t="s">
        <v>409</v>
      </c>
      <c r="D71" s="111" t="s">
        <v>296</v>
      </c>
      <c r="E71" s="140"/>
      <c r="F71" s="73"/>
      <c r="G71" s="73"/>
      <c r="H71" s="73"/>
      <c r="I71" s="73"/>
      <c r="J71" s="73"/>
      <c r="K71" s="73"/>
      <c r="L71" s="73"/>
      <c r="M71" s="73"/>
      <c r="N71" s="73"/>
      <c r="O71" s="73"/>
      <c r="P71" s="73">
        <v>1</v>
      </c>
      <c r="Q71" s="73">
        <v>1</v>
      </c>
      <c r="R71" s="73"/>
      <c r="S71" s="73"/>
      <c r="T71" s="73"/>
      <c r="U71" s="73"/>
      <c r="V71" s="73"/>
      <c r="W71" s="73"/>
      <c r="X71" s="73"/>
      <c r="Y71" s="73"/>
      <c r="Z71" s="73"/>
      <c r="AA71" s="73"/>
      <c r="AB71" s="73"/>
      <c r="AC71" s="73"/>
      <c r="AD71" s="73"/>
      <c r="AE71" s="73"/>
      <c r="AF71" s="73"/>
      <c r="AG71" s="73"/>
      <c r="AH71" s="73"/>
      <c r="AI71" s="73">
        <v>1</v>
      </c>
      <c r="AJ71" s="73">
        <v>1</v>
      </c>
      <c r="AK71" s="73"/>
      <c r="AL71" s="73"/>
      <c r="AM71" s="73"/>
      <c r="AN71" s="73"/>
      <c r="AO71" s="73"/>
      <c r="AP71" s="73"/>
      <c r="AQ71" s="73"/>
      <c r="AR71" s="73"/>
      <c r="AS71" s="73"/>
      <c r="AT71" s="73"/>
      <c r="AU71" s="73"/>
      <c r="AV71" s="73"/>
      <c r="AW71" s="73"/>
      <c r="AX71" s="73"/>
      <c r="AY71" s="73"/>
      <c r="AZ71" s="73"/>
      <c r="BA71" s="73"/>
      <c r="BB71" s="73"/>
      <c r="BC71" s="73"/>
      <c r="BD71" s="73">
        <v>1</v>
      </c>
      <c r="BE71" s="73">
        <v>1</v>
      </c>
      <c r="BF71" s="73">
        <v>1</v>
      </c>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4"/>
      <c r="DL71" s="68">
        <f t="shared" si="25"/>
        <v>0</v>
      </c>
      <c r="DM71" s="69">
        <f t="shared" si="26"/>
        <v>3</v>
      </c>
      <c r="DN71" s="69">
        <f t="shared" si="27"/>
        <v>0</v>
      </c>
      <c r="DO71" s="70">
        <f t="shared" si="28"/>
        <v>0</v>
      </c>
      <c r="DP71" s="120">
        <v>0</v>
      </c>
      <c r="DQ71" s="121">
        <f t="shared" si="29"/>
        <v>0</v>
      </c>
    </row>
    <row r="72" spans="1:123" ht="12.75" customHeight="1" x14ac:dyDescent="0.2">
      <c r="A72" s="94">
        <v>9</v>
      </c>
      <c r="B72" s="97" t="s">
        <v>216</v>
      </c>
      <c r="C72" s="31" t="s">
        <v>411</v>
      </c>
      <c r="D72" s="111" t="s">
        <v>296</v>
      </c>
      <c r="E72" s="140"/>
      <c r="F72" s="73"/>
      <c r="G72" s="73"/>
      <c r="H72" s="73"/>
      <c r="I72" s="73"/>
      <c r="J72" s="73"/>
      <c r="K72" s="73"/>
      <c r="L72" s="73"/>
      <c r="M72" s="73"/>
      <c r="N72" s="73"/>
      <c r="O72" s="73"/>
      <c r="P72" s="73"/>
      <c r="Q72" s="73"/>
      <c r="R72" s="73">
        <v>1</v>
      </c>
      <c r="S72" s="73">
        <v>1</v>
      </c>
      <c r="T72" s="73">
        <v>1</v>
      </c>
      <c r="U72" s="73"/>
      <c r="V72" s="73"/>
      <c r="W72" s="73"/>
      <c r="X72" s="73"/>
      <c r="Y72" s="73"/>
      <c r="Z72" s="73"/>
      <c r="AA72" s="73"/>
      <c r="AB72" s="73"/>
      <c r="AC72" s="73"/>
      <c r="AD72" s="73"/>
      <c r="AE72" s="73"/>
      <c r="AF72" s="73"/>
      <c r="AG72" s="73"/>
      <c r="AH72" s="73"/>
      <c r="AI72" s="73"/>
      <c r="AJ72" s="73"/>
      <c r="AK72" s="73">
        <v>1</v>
      </c>
      <c r="AL72" s="73">
        <v>1</v>
      </c>
      <c r="AM72" s="73"/>
      <c r="AN72" s="73"/>
      <c r="AO72" s="73"/>
      <c r="AP72" s="73"/>
      <c r="AQ72" s="73"/>
      <c r="AR72" s="73"/>
      <c r="AS72" s="73"/>
      <c r="AT72" s="73"/>
      <c r="AU72" s="73"/>
      <c r="AV72" s="73"/>
      <c r="AW72" s="73"/>
      <c r="AX72" s="73"/>
      <c r="AY72" s="73"/>
      <c r="AZ72" s="73"/>
      <c r="BA72" s="73"/>
      <c r="BB72" s="73"/>
      <c r="BC72" s="73"/>
      <c r="BD72" s="73"/>
      <c r="BE72" s="73"/>
      <c r="BF72" s="73"/>
      <c r="BG72" s="73">
        <v>1</v>
      </c>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4"/>
      <c r="DL72" s="68">
        <f t="shared" si="25"/>
        <v>0</v>
      </c>
      <c r="DM72" s="69">
        <f t="shared" si="26"/>
        <v>3</v>
      </c>
      <c r="DN72" s="69">
        <f t="shared" si="27"/>
        <v>0</v>
      </c>
      <c r="DO72" s="70">
        <f t="shared" si="28"/>
        <v>0</v>
      </c>
      <c r="DP72" s="120">
        <v>0</v>
      </c>
      <c r="DQ72" s="121">
        <f t="shared" si="29"/>
        <v>0</v>
      </c>
    </row>
    <row r="73" spans="1:123" ht="12.75" customHeight="1" x14ac:dyDescent="0.2">
      <c r="A73" s="94">
        <v>9</v>
      </c>
      <c r="B73" s="97" t="s">
        <v>217</v>
      </c>
      <c r="C73" s="31" t="s">
        <v>412</v>
      </c>
      <c r="D73" s="111" t="s">
        <v>296</v>
      </c>
      <c r="E73" s="140"/>
      <c r="F73" s="73"/>
      <c r="G73" s="73"/>
      <c r="H73" s="73"/>
      <c r="I73" s="73"/>
      <c r="J73" s="73"/>
      <c r="K73" s="73"/>
      <c r="L73" s="73"/>
      <c r="M73" s="73"/>
      <c r="N73" s="73"/>
      <c r="O73" s="73"/>
      <c r="P73" s="73"/>
      <c r="Q73" s="73"/>
      <c r="R73" s="73"/>
      <c r="S73" s="73"/>
      <c r="T73" s="73"/>
      <c r="U73" s="73">
        <v>1</v>
      </c>
      <c r="V73" s="73"/>
      <c r="W73" s="73"/>
      <c r="X73" s="73"/>
      <c r="Y73" s="73"/>
      <c r="Z73" s="73"/>
      <c r="AA73" s="73"/>
      <c r="AB73" s="73"/>
      <c r="AC73" s="73"/>
      <c r="AD73" s="73"/>
      <c r="AE73" s="73"/>
      <c r="AF73" s="73"/>
      <c r="AG73" s="73"/>
      <c r="AH73" s="73"/>
      <c r="AI73" s="73"/>
      <c r="AJ73" s="73"/>
      <c r="AK73" s="73"/>
      <c r="AL73" s="73"/>
      <c r="AM73" s="73">
        <v>1</v>
      </c>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4"/>
      <c r="DL73" s="68">
        <f t="shared" si="25"/>
        <v>0</v>
      </c>
      <c r="DM73" s="69">
        <f t="shared" si="26"/>
        <v>3</v>
      </c>
      <c r="DN73" s="69">
        <f t="shared" si="27"/>
        <v>0</v>
      </c>
      <c r="DO73" s="70">
        <f t="shared" si="28"/>
        <v>0</v>
      </c>
      <c r="DP73" s="120">
        <v>0</v>
      </c>
      <c r="DQ73" s="121">
        <f t="shared" si="29"/>
        <v>0</v>
      </c>
    </row>
    <row r="74" spans="1:123" ht="12.75" customHeight="1" x14ac:dyDescent="0.2">
      <c r="A74" s="94">
        <v>9</v>
      </c>
      <c r="B74" s="30" t="s">
        <v>223</v>
      </c>
      <c r="C74" s="31" t="s">
        <v>419</v>
      </c>
      <c r="D74" s="111" t="s">
        <v>296</v>
      </c>
      <c r="E74" s="140"/>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v>1</v>
      </c>
      <c r="AO74" s="73">
        <v>1</v>
      </c>
      <c r="AP74" s="73">
        <v>1</v>
      </c>
      <c r="AQ74" s="73">
        <v>1</v>
      </c>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4"/>
      <c r="DL74" s="68">
        <f t="shared" si="25"/>
        <v>0</v>
      </c>
      <c r="DM74" s="69">
        <f t="shared" si="26"/>
        <v>3</v>
      </c>
      <c r="DN74" s="69">
        <f t="shared" si="27"/>
        <v>0</v>
      </c>
      <c r="DO74" s="70">
        <f t="shared" si="28"/>
        <v>0</v>
      </c>
      <c r="DP74" s="120">
        <v>0</v>
      </c>
      <c r="DQ74" s="121">
        <f t="shared" si="29"/>
        <v>0</v>
      </c>
    </row>
    <row r="75" spans="1:123" ht="12.75" customHeight="1" x14ac:dyDescent="0.2">
      <c r="A75" s="94"/>
      <c r="B75" s="147" t="s">
        <v>133</v>
      </c>
      <c r="C75" s="148"/>
      <c r="D75" s="111" t="s">
        <v>296</v>
      </c>
      <c r="E75" s="140"/>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4"/>
      <c r="DL75" s="68" t="str">
        <f t="shared" si="25"/>
        <v/>
      </c>
      <c r="DM75" s="69" t="str">
        <f t="shared" si="26"/>
        <v/>
      </c>
      <c r="DN75" s="69" t="str">
        <f t="shared" si="27"/>
        <v/>
      </c>
      <c r="DO75" s="70" t="str">
        <f t="shared" si="28"/>
        <v/>
      </c>
      <c r="DP75" s="120"/>
      <c r="DQ75" s="121" t="str">
        <f t="shared" si="29"/>
        <v/>
      </c>
    </row>
    <row r="76" spans="1:123" s="32" customFormat="1" ht="12.75" customHeight="1" x14ac:dyDescent="0.2">
      <c r="A76" s="94">
        <v>12</v>
      </c>
      <c r="B76" s="98" t="s">
        <v>102</v>
      </c>
      <c r="C76" s="31" t="s">
        <v>103</v>
      </c>
      <c r="D76" s="111" t="s">
        <v>296</v>
      </c>
      <c r="E76" s="141"/>
      <c r="F76" s="73">
        <v>1</v>
      </c>
      <c r="G76" s="73">
        <v>1</v>
      </c>
      <c r="H76" s="73">
        <v>1</v>
      </c>
      <c r="I76" s="73">
        <v>1</v>
      </c>
      <c r="J76" s="73"/>
      <c r="K76" s="73"/>
      <c r="L76" s="73"/>
      <c r="M76" s="73"/>
      <c r="N76" s="73"/>
      <c r="O76" s="73"/>
      <c r="P76" s="73"/>
      <c r="Q76" s="73"/>
      <c r="R76" s="73"/>
      <c r="S76" s="73"/>
      <c r="T76" s="73"/>
      <c r="U76" s="73"/>
      <c r="V76" s="73">
        <v>1</v>
      </c>
      <c r="W76" s="73">
        <v>1</v>
      </c>
      <c r="X76" s="73">
        <v>1</v>
      </c>
      <c r="Y76" s="73">
        <v>1</v>
      </c>
      <c r="Z76" s="73">
        <v>1</v>
      </c>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109"/>
      <c r="DL76" s="68">
        <f t="shared" si="25"/>
        <v>0</v>
      </c>
      <c r="DM76" s="69" t="str">
        <f t="shared" si="26"/>
        <v>NR</v>
      </c>
      <c r="DN76" s="69">
        <f t="shared" si="27"/>
        <v>0</v>
      </c>
      <c r="DO76" s="70">
        <f t="shared" si="28"/>
        <v>0</v>
      </c>
      <c r="DP76" s="120">
        <v>0</v>
      </c>
      <c r="DQ76" s="121">
        <f t="shared" si="29"/>
        <v>0</v>
      </c>
      <c r="DS76" s="27"/>
    </row>
    <row r="77" spans="1:123" s="32" customFormat="1" ht="12.75" customHeight="1" x14ac:dyDescent="0.2">
      <c r="A77" s="94">
        <v>12</v>
      </c>
      <c r="B77" s="98" t="s">
        <v>104</v>
      </c>
      <c r="C77" s="31" t="s">
        <v>105</v>
      </c>
      <c r="D77" s="111" t="s">
        <v>296</v>
      </c>
      <c r="E77" s="141"/>
      <c r="F77" s="38"/>
      <c r="G77" s="38"/>
      <c r="H77" s="38"/>
      <c r="I77" s="38"/>
      <c r="J77" s="38">
        <v>1</v>
      </c>
      <c r="K77" s="38">
        <v>1</v>
      </c>
      <c r="L77" s="38"/>
      <c r="M77" s="38"/>
      <c r="N77" s="38"/>
      <c r="O77" s="38"/>
      <c r="P77" s="38"/>
      <c r="Q77" s="38"/>
      <c r="R77" s="38"/>
      <c r="S77" s="38"/>
      <c r="T77" s="38"/>
      <c r="U77" s="38"/>
      <c r="V77" s="73"/>
      <c r="W77" s="73"/>
      <c r="X77" s="73"/>
      <c r="Y77" s="73"/>
      <c r="Z77" s="73"/>
      <c r="AA77" s="73">
        <v>1</v>
      </c>
      <c r="AB77" s="73">
        <v>1</v>
      </c>
      <c r="AC77" s="73"/>
      <c r="AD77" s="73"/>
      <c r="AE77" s="73"/>
      <c r="AF77" s="73"/>
      <c r="AG77" s="38"/>
      <c r="AH77" s="38"/>
      <c r="AI77" s="73"/>
      <c r="AJ77" s="38"/>
      <c r="AK77" s="38"/>
      <c r="AL77" s="73"/>
      <c r="AM77" s="38"/>
      <c r="AN77" s="38"/>
      <c r="AO77" s="73"/>
      <c r="AP77" s="38"/>
      <c r="AQ77" s="38"/>
      <c r="AR77" s="38">
        <v>1</v>
      </c>
      <c r="AS77" s="38">
        <v>1</v>
      </c>
      <c r="AT77" s="38">
        <v>1</v>
      </c>
      <c r="AU77" s="38">
        <v>1</v>
      </c>
      <c r="AV77" s="38">
        <v>1</v>
      </c>
      <c r="AW77" s="38">
        <v>1</v>
      </c>
      <c r="AX77" s="38"/>
      <c r="AY77" s="38"/>
      <c r="AZ77" s="38"/>
      <c r="BA77" s="38"/>
      <c r="BB77" s="73"/>
      <c r="BC77" s="73"/>
      <c r="BD77" s="38"/>
      <c r="BE77" s="38"/>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109"/>
      <c r="DL77" s="68">
        <f t="shared" si="25"/>
        <v>0</v>
      </c>
      <c r="DM77" s="69" t="str">
        <f t="shared" si="26"/>
        <v>NR</v>
      </c>
      <c r="DN77" s="69">
        <f t="shared" si="27"/>
        <v>0</v>
      </c>
      <c r="DO77" s="70">
        <f t="shared" si="28"/>
        <v>0</v>
      </c>
      <c r="DP77" s="120">
        <v>0</v>
      </c>
      <c r="DQ77" s="121">
        <f t="shared" si="29"/>
        <v>0</v>
      </c>
      <c r="DS77" s="27"/>
    </row>
    <row r="78" spans="1:123" ht="12.75" customHeight="1" x14ac:dyDescent="0.2">
      <c r="A78" s="94">
        <v>12</v>
      </c>
      <c r="B78" s="98" t="s">
        <v>106</v>
      </c>
      <c r="C78" s="31" t="s">
        <v>107</v>
      </c>
      <c r="D78" s="111" t="s">
        <v>296</v>
      </c>
      <c r="E78" s="140"/>
      <c r="F78" s="73"/>
      <c r="G78" s="73"/>
      <c r="H78" s="73"/>
      <c r="I78" s="73"/>
      <c r="J78" s="73"/>
      <c r="K78" s="73"/>
      <c r="L78" s="73">
        <v>1</v>
      </c>
      <c r="M78" s="73"/>
      <c r="N78" s="73"/>
      <c r="O78" s="73"/>
      <c r="P78" s="73"/>
      <c r="Q78" s="73"/>
      <c r="R78" s="73"/>
      <c r="S78" s="73"/>
      <c r="T78" s="73"/>
      <c r="U78" s="73"/>
      <c r="V78" s="73"/>
      <c r="W78" s="73"/>
      <c r="X78" s="73"/>
      <c r="Y78" s="73"/>
      <c r="Z78" s="73"/>
      <c r="AA78" s="73"/>
      <c r="AB78" s="73"/>
      <c r="AC78" s="73">
        <v>1</v>
      </c>
      <c r="AD78" s="73">
        <v>1</v>
      </c>
      <c r="AE78" s="73">
        <v>1</v>
      </c>
      <c r="AF78" s="73"/>
      <c r="AG78" s="73"/>
      <c r="AH78" s="73"/>
      <c r="AI78" s="73"/>
      <c r="AJ78" s="73"/>
      <c r="AK78" s="73"/>
      <c r="AL78" s="73"/>
      <c r="AM78" s="73"/>
      <c r="AN78" s="73"/>
      <c r="AO78" s="73"/>
      <c r="AP78" s="73"/>
      <c r="AQ78" s="73"/>
      <c r="AR78" s="73"/>
      <c r="AS78" s="73"/>
      <c r="AT78" s="73"/>
      <c r="AU78" s="73"/>
      <c r="AV78" s="73"/>
      <c r="AW78" s="73"/>
      <c r="AX78" s="73">
        <v>1</v>
      </c>
      <c r="AY78" s="73">
        <v>1</v>
      </c>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4"/>
      <c r="DL78" s="68">
        <f t="shared" si="25"/>
        <v>0</v>
      </c>
      <c r="DM78" s="69" t="str">
        <f t="shared" si="26"/>
        <v>NR</v>
      </c>
      <c r="DN78" s="69">
        <f t="shared" si="27"/>
        <v>0</v>
      </c>
      <c r="DO78" s="70">
        <f t="shared" si="28"/>
        <v>0</v>
      </c>
      <c r="DP78" s="120">
        <v>0</v>
      </c>
      <c r="DQ78" s="121">
        <f t="shared" si="29"/>
        <v>0</v>
      </c>
    </row>
    <row r="79" spans="1:123" ht="12.75" customHeight="1" x14ac:dyDescent="0.2">
      <c r="A79" s="94">
        <v>12</v>
      </c>
      <c r="B79" s="33" t="s">
        <v>108</v>
      </c>
      <c r="C79" s="31" t="s">
        <v>109</v>
      </c>
      <c r="D79" s="111" t="s">
        <v>296</v>
      </c>
      <c r="E79" s="140"/>
      <c r="F79" s="73"/>
      <c r="G79" s="73"/>
      <c r="H79" s="73"/>
      <c r="I79" s="73"/>
      <c r="J79" s="73"/>
      <c r="K79" s="73"/>
      <c r="L79" s="73"/>
      <c r="M79" s="73">
        <v>1</v>
      </c>
      <c r="N79" s="73">
        <v>1</v>
      </c>
      <c r="O79" s="73">
        <v>1</v>
      </c>
      <c r="P79" s="73"/>
      <c r="Q79" s="73"/>
      <c r="R79" s="73"/>
      <c r="S79" s="73"/>
      <c r="T79" s="73"/>
      <c r="U79" s="73"/>
      <c r="V79" s="73"/>
      <c r="W79" s="73"/>
      <c r="X79" s="73"/>
      <c r="Y79" s="73"/>
      <c r="Z79" s="73"/>
      <c r="AA79" s="73"/>
      <c r="AB79" s="73"/>
      <c r="AC79" s="73"/>
      <c r="AD79" s="73"/>
      <c r="AE79" s="73"/>
      <c r="AF79" s="73">
        <v>1</v>
      </c>
      <c r="AG79" s="73">
        <v>1</v>
      </c>
      <c r="AH79" s="73">
        <v>1</v>
      </c>
      <c r="AI79" s="73"/>
      <c r="AJ79" s="73"/>
      <c r="AK79" s="73"/>
      <c r="AL79" s="73"/>
      <c r="AM79" s="73"/>
      <c r="AN79" s="73"/>
      <c r="AO79" s="73"/>
      <c r="AP79" s="73"/>
      <c r="AQ79" s="73"/>
      <c r="AR79" s="73"/>
      <c r="AS79" s="73"/>
      <c r="AT79" s="73"/>
      <c r="AU79" s="73"/>
      <c r="AV79" s="73"/>
      <c r="AW79" s="73"/>
      <c r="AX79" s="73"/>
      <c r="AY79" s="73"/>
      <c r="AZ79" s="73">
        <v>1</v>
      </c>
      <c r="BA79" s="73">
        <v>1</v>
      </c>
      <c r="BB79" s="73">
        <v>1</v>
      </c>
      <c r="BC79" s="73">
        <v>1</v>
      </c>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4"/>
      <c r="DL79" s="68">
        <f t="shared" si="25"/>
        <v>0</v>
      </c>
      <c r="DM79" s="69" t="str">
        <f t="shared" si="26"/>
        <v>NR</v>
      </c>
      <c r="DN79" s="69">
        <f t="shared" si="27"/>
        <v>0</v>
      </c>
      <c r="DO79" s="70">
        <f t="shared" si="28"/>
        <v>0</v>
      </c>
      <c r="DP79" s="120">
        <v>0</v>
      </c>
      <c r="DQ79" s="121">
        <f t="shared" si="29"/>
        <v>0</v>
      </c>
    </row>
    <row r="80" spans="1:123" ht="12.75" customHeight="1" x14ac:dyDescent="0.2">
      <c r="A80" s="94"/>
      <c r="B80" s="147" t="s">
        <v>351</v>
      </c>
      <c r="C80" s="149"/>
      <c r="D80" s="111" t="s">
        <v>296</v>
      </c>
      <c r="E80" s="140"/>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4"/>
      <c r="DL80" s="68" t="str">
        <f t="shared" si="25"/>
        <v/>
      </c>
      <c r="DM80" s="69" t="str">
        <f t="shared" si="26"/>
        <v/>
      </c>
      <c r="DN80" s="69" t="str">
        <f t="shared" si="27"/>
        <v/>
      </c>
      <c r="DO80" s="70" t="str">
        <f t="shared" si="28"/>
        <v/>
      </c>
      <c r="DP80" s="120"/>
      <c r="DQ80" s="121" t="str">
        <f t="shared" si="29"/>
        <v/>
      </c>
    </row>
    <row r="81" spans="1:121" ht="12.75" customHeight="1" x14ac:dyDescent="0.2">
      <c r="A81" s="94">
        <v>9</v>
      </c>
      <c r="B81" s="33" t="s">
        <v>110</v>
      </c>
      <c r="C81" s="31" t="s">
        <v>352</v>
      </c>
      <c r="D81" s="111" t="s">
        <v>296</v>
      </c>
      <c r="E81" s="140"/>
      <c r="F81" s="73">
        <v>1</v>
      </c>
      <c r="G81" s="73">
        <v>1</v>
      </c>
      <c r="H81" s="73">
        <v>1</v>
      </c>
      <c r="I81" s="73">
        <v>1</v>
      </c>
      <c r="J81" s="73">
        <v>1</v>
      </c>
      <c r="K81" s="73">
        <v>1</v>
      </c>
      <c r="L81" s="73">
        <v>1</v>
      </c>
      <c r="M81" s="73"/>
      <c r="N81" s="73"/>
      <c r="O81" s="73"/>
      <c r="P81" s="73"/>
      <c r="Q81" s="73"/>
      <c r="R81" s="73"/>
      <c r="S81" s="73"/>
      <c r="T81" s="73"/>
      <c r="U81" s="73"/>
      <c r="V81" s="73">
        <v>1</v>
      </c>
      <c r="W81" s="73">
        <v>1</v>
      </c>
      <c r="X81" s="73">
        <v>1</v>
      </c>
      <c r="Y81" s="73">
        <v>1</v>
      </c>
      <c r="Z81" s="73">
        <v>1</v>
      </c>
      <c r="AA81" s="73">
        <v>1</v>
      </c>
      <c r="AB81" s="73">
        <v>1</v>
      </c>
      <c r="AC81" s="73">
        <v>1</v>
      </c>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4"/>
      <c r="DL81" s="68">
        <f t="shared" si="25"/>
        <v>0</v>
      </c>
      <c r="DM81" s="69">
        <f t="shared" si="26"/>
        <v>3</v>
      </c>
      <c r="DN81" s="69">
        <f t="shared" si="27"/>
        <v>0</v>
      </c>
      <c r="DO81" s="70">
        <f t="shared" si="28"/>
        <v>0</v>
      </c>
      <c r="DP81" s="120">
        <v>0</v>
      </c>
      <c r="DQ81" s="121">
        <f t="shared" si="29"/>
        <v>0</v>
      </c>
    </row>
    <row r="82" spans="1:121" ht="12.75" customHeight="1" x14ac:dyDescent="0.2">
      <c r="A82" s="94">
        <v>9</v>
      </c>
      <c r="B82" s="33" t="s">
        <v>111</v>
      </c>
      <c r="C82" s="31" t="s">
        <v>353</v>
      </c>
      <c r="D82" s="111" t="s">
        <v>296</v>
      </c>
      <c r="E82" s="140"/>
      <c r="F82" s="73"/>
      <c r="G82" s="73"/>
      <c r="H82" s="73"/>
      <c r="I82" s="73"/>
      <c r="J82" s="73"/>
      <c r="K82" s="73"/>
      <c r="L82" s="73"/>
      <c r="M82" s="73">
        <v>1</v>
      </c>
      <c r="N82" s="73">
        <v>1</v>
      </c>
      <c r="O82" s="73"/>
      <c r="P82" s="73"/>
      <c r="Q82" s="73"/>
      <c r="R82" s="73"/>
      <c r="S82" s="73"/>
      <c r="T82" s="73"/>
      <c r="U82" s="73"/>
      <c r="V82" s="73"/>
      <c r="W82" s="73"/>
      <c r="X82" s="73"/>
      <c r="Y82" s="73"/>
      <c r="Z82" s="73"/>
      <c r="AA82" s="73"/>
      <c r="AB82" s="73"/>
      <c r="AC82" s="73"/>
      <c r="AD82" s="73">
        <v>1</v>
      </c>
      <c r="AE82" s="73">
        <v>1</v>
      </c>
      <c r="AF82" s="73">
        <v>1</v>
      </c>
      <c r="AG82" s="73"/>
      <c r="AH82" s="73"/>
      <c r="AI82" s="73"/>
      <c r="AJ82" s="73"/>
      <c r="AK82" s="73"/>
      <c r="AL82" s="73"/>
      <c r="AM82" s="73"/>
      <c r="AN82" s="73"/>
      <c r="AO82" s="73"/>
      <c r="AP82" s="73"/>
      <c r="AQ82" s="73"/>
      <c r="AR82" s="73">
        <v>1</v>
      </c>
      <c r="AS82" s="73">
        <v>1</v>
      </c>
      <c r="AT82" s="73">
        <v>1</v>
      </c>
      <c r="AU82" s="73">
        <v>1</v>
      </c>
      <c r="AV82" s="73">
        <v>1</v>
      </c>
      <c r="AW82" s="73">
        <v>1</v>
      </c>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4"/>
      <c r="DL82" s="68">
        <f t="shared" si="25"/>
        <v>0</v>
      </c>
      <c r="DM82" s="69">
        <f t="shared" si="26"/>
        <v>3</v>
      </c>
      <c r="DN82" s="69">
        <f t="shared" si="27"/>
        <v>0</v>
      </c>
      <c r="DO82" s="70">
        <f t="shared" si="28"/>
        <v>0</v>
      </c>
      <c r="DP82" s="120">
        <v>0</v>
      </c>
      <c r="DQ82" s="121">
        <f t="shared" si="29"/>
        <v>0</v>
      </c>
    </row>
    <row r="83" spans="1:121" ht="12.75" customHeight="1" x14ac:dyDescent="0.2">
      <c r="A83" s="94">
        <v>9</v>
      </c>
      <c r="B83" s="98" t="s">
        <v>112</v>
      </c>
      <c r="C83" s="31" t="s">
        <v>290</v>
      </c>
      <c r="D83" s="111" t="s">
        <v>296</v>
      </c>
      <c r="E83" s="140"/>
      <c r="F83" s="73"/>
      <c r="G83" s="73"/>
      <c r="H83" s="73"/>
      <c r="I83" s="73"/>
      <c r="J83" s="73"/>
      <c r="K83" s="73"/>
      <c r="L83" s="73"/>
      <c r="M83" s="73"/>
      <c r="N83" s="73"/>
      <c r="O83" s="73">
        <v>1</v>
      </c>
      <c r="P83" s="73"/>
      <c r="Q83" s="73"/>
      <c r="R83" s="73"/>
      <c r="S83" s="73"/>
      <c r="T83" s="73"/>
      <c r="U83" s="73"/>
      <c r="V83" s="73"/>
      <c r="W83" s="73"/>
      <c r="X83" s="73"/>
      <c r="Y83" s="73"/>
      <c r="Z83" s="73"/>
      <c r="AA83" s="73"/>
      <c r="AB83" s="73"/>
      <c r="AC83" s="73"/>
      <c r="AD83" s="73"/>
      <c r="AE83" s="73"/>
      <c r="AF83" s="73"/>
      <c r="AG83" s="73">
        <v>1</v>
      </c>
      <c r="AH83" s="73"/>
      <c r="AI83" s="73"/>
      <c r="AJ83" s="73"/>
      <c r="AK83" s="73"/>
      <c r="AL83" s="73"/>
      <c r="AM83" s="73"/>
      <c r="AN83" s="73"/>
      <c r="AO83" s="73"/>
      <c r="AP83" s="73"/>
      <c r="AQ83" s="73"/>
      <c r="AR83" s="73"/>
      <c r="AS83" s="73"/>
      <c r="AT83" s="73"/>
      <c r="AU83" s="73"/>
      <c r="AV83" s="73"/>
      <c r="AW83" s="73"/>
      <c r="AX83" s="73">
        <v>1</v>
      </c>
      <c r="AY83" s="73">
        <v>1</v>
      </c>
      <c r="AZ83" s="73">
        <v>1</v>
      </c>
      <c r="BA83" s="73">
        <v>1</v>
      </c>
      <c r="BB83" s="73">
        <v>1</v>
      </c>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4"/>
      <c r="DL83" s="68">
        <f t="shared" si="25"/>
        <v>0</v>
      </c>
      <c r="DM83" s="69">
        <f t="shared" si="26"/>
        <v>3</v>
      </c>
      <c r="DN83" s="69">
        <f t="shared" si="27"/>
        <v>0</v>
      </c>
      <c r="DO83" s="70">
        <f t="shared" si="28"/>
        <v>0</v>
      </c>
      <c r="DP83" s="120">
        <v>0</v>
      </c>
      <c r="DQ83" s="121">
        <f t="shared" si="29"/>
        <v>0</v>
      </c>
    </row>
    <row r="84" spans="1:121" ht="12.75" customHeight="1" x14ac:dyDescent="0.2">
      <c r="A84" s="94">
        <v>9</v>
      </c>
      <c r="B84" s="33" t="s">
        <v>250</v>
      </c>
      <c r="C84" s="31" t="s">
        <v>251</v>
      </c>
      <c r="D84" s="111" t="s">
        <v>296</v>
      </c>
      <c r="E84" s="140"/>
      <c r="F84" s="73"/>
      <c r="G84" s="73"/>
      <c r="H84" s="73"/>
      <c r="I84" s="73"/>
      <c r="J84" s="73"/>
      <c r="K84" s="73"/>
      <c r="L84" s="73"/>
      <c r="M84" s="73"/>
      <c r="N84" s="73"/>
      <c r="O84" s="73"/>
      <c r="P84" s="73">
        <v>1</v>
      </c>
      <c r="Q84" s="73"/>
      <c r="R84" s="73"/>
      <c r="S84" s="73"/>
      <c r="T84" s="73"/>
      <c r="U84" s="73"/>
      <c r="V84" s="73"/>
      <c r="W84" s="73"/>
      <c r="X84" s="73"/>
      <c r="Y84" s="73"/>
      <c r="Z84" s="73"/>
      <c r="AA84" s="73"/>
      <c r="AB84" s="73"/>
      <c r="AC84" s="73"/>
      <c r="AD84" s="73"/>
      <c r="AE84" s="73"/>
      <c r="AF84" s="73"/>
      <c r="AG84" s="73"/>
      <c r="AH84" s="73">
        <v>1</v>
      </c>
      <c r="AI84" s="73">
        <v>1</v>
      </c>
      <c r="AJ84" s="73"/>
      <c r="AK84" s="73"/>
      <c r="AL84" s="73"/>
      <c r="AM84" s="73"/>
      <c r="AN84" s="73"/>
      <c r="AO84" s="73"/>
      <c r="AP84" s="73"/>
      <c r="AQ84" s="73"/>
      <c r="AR84" s="73"/>
      <c r="AS84" s="73"/>
      <c r="AT84" s="73"/>
      <c r="AU84" s="73"/>
      <c r="AV84" s="73"/>
      <c r="AW84" s="73"/>
      <c r="AX84" s="73"/>
      <c r="AY84" s="73"/>
      <c r="AZ84" s="73"/>
      <c r="BA84" s="73"/>
      <c r="BB84" s="73"/>
      <c r="BC84" s="73">
        <v>1</v>
      </c>
      <c r="BD84" s="73">
        <v>1</v>
      </c>
      <c r="BE84" s="73">
        <v>1</v>
      </c>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4"/>
      <c r="DL84" s="68">
        <f t="shared" si="25"/>
        <v>0</v>
      </c>
      <c r="DM84" s="69">
        <f t="shared" si="26"/>
        <v>3</v>
      </c>
      <c r="DN84" s="69">
        <f t="shared" si="27"/>
        <v>0</v>
      </c>
      <c r="DO84" s="70">
        <f t="shared" si="28"/>
        <v>0</v>
      </c>
      <c r="DP84" s="120">
        <v>0</v>
      </c>
      <c r="DQ84" s="121">
        <f t="shared" si="29"/>
        <v>0</v>
      </c>
    </row>
    <row r="85" spans="1:121" ht="12.75" customHeight="1" x14ac:dyDescent="0.2">
      <c r="A85" s="94">
        <v>9</v>
      </c>
      <c r="B85" s="33" t="s">
        <v>293</v>
      </c>
      <c r="C85" s="31" t="s">
        <v>294</v>
      </c>
      <c r="D85" s="111" t="s">
        <v>296</v>
      </c>
      <c r="E85" s="140"/>
      <c r="F85" s="73"/>
      <c r="G85" s="73"/>
      <c r="H85" s="73"/>
      <c r="I85" s="73"/>
      <c r="J85" s="73"/>
      <c r="K85" s="73"/>
      <c r="L85" s="73"/>
      <c r="M85" s="73"/>
      <c r="N85" s="73"/>
      <c r="O85" s="73"/>
      <c r="P85" s="73"/>
      <c r="Q85" s="73">
        <v>1</v>
      </c>
      <c r="R85" s="73">
        <v>1</v>
      </c>
      <c r="S85" s="73">
        <v>1</v>
      </c>
      <c r="T85" s="73"/>
      <c r="U85" s="73"/>
      <c r="V85" s="73"/>
      <c r="W85" s="73"/>
      <c r="X85" s="73"/>
      <c r="Y85" s="73"/>
      <c r="Z85" s="73"/>
      <c r="AA85" s="73"/>
      <c r="AB85" s="73"/>
      <c r="AC85" s="73"/>
      <c r="AD85" s="73"/>
      <c r="AE85" s="73"/>
      <c r="AF85" s="73"/>
      <c r="AG85" s="73"/>
      <c r="AH85" s="73"/>
      <c r="AI85" s="73"/>
      <c r="AJ85" s="73">
        <v>1</v>
      </c>
      <c r="AK85" s="73">
        <v>1</v>
      </c>
      <c r="AL85" s="73">
        <v>1</v>
      </c>
      <c r="AM85" s="73"/>
      <c r="AN85" s="73"/>
      <c r="AO85" s="73"/>
      <c r="AP85" s="73"/>
      <c r="AQ85" s="73"/>
      <c r="AR85" s="73"/>
      <c r="AS85" s="73"/>
      <c r="AT85" s="73"/>
      <c r="AU85" s="73"/>
      <c r="AV85" s="73"/>
      <c r="AW85" s="73"/>
      <c r="AX85" s="73"/>
      <c r="AY85" s="73"/>
      <c r="AZ85" s="73"/>
      <c r="BA85" s="73"/>
      <c r="BB85" s="73"/>
      <c r="BC85" s="73"/>
      <c r="BD85" s="73"/>
      <c r="BE85" s="73"/>
      <c r="BF85" s="73">
        <v>1</v>
      </c>
      <c r="BG85" s="73">
        <v>1</v>
      </c>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4"/>
      <c r="DL85" s="68">
        <f t="shared" ref="DL85:DL103" si="30">IF(A85="","",IF(AND(ISERROR(SEARCH("U",E85))=FALSE,CoatedBoards=TRUE),0,IF(AND(ISERROR(SEARCH("C",E85))=FALSE,CoatedBoards=FALSE),0,SUMPRODUCT($E$6:$DK$6,E85:DK85))))</f>
        <v>0</v>
      </c>
      <c r="DM85" s="69">
        <f t="shared" ref="DM85:DM103" si="31">IF(A85="","",VLOOKUP(A85,TheMatrix,5,FALSE))</f>
        <v>3</v>
      </c>
      <c r="DN85" s="69">
        <f t="shared" ref="DN85:DN103" si="32">IF(A85="","",IF(DL85&gt;0,MAX(CEILING(DL85/VLOOKUP(A85,TheMatrix,3,FALSE),1)*VLOOKUP(A85,TheMatrix,2,FALSE),VLOOKUP(A85,TheMatrix,4,FALSE)),0))</f>
        <v>0</v>
      </c>
      <c r="DO85" s="70">
        <f t="shared" ref="DO85:DO103" si="33">IF(A85="","",IF(DM85&gt;SparingLevel,0,DN85))</f>
        <v>0</v>
      </c>
      <c r="DP85" s="120">
        <v>0</v>
      </c>
      <c r="DQ85" s="121">
        <f t="shared" ref="DQ85:DQ103" si="34">IF(A85="","",IF(ISERROR(DO85*DP85),IF(DO85&lt;&gt;0,"Ask for Quote",0),DO85*DP85))</f>
        <v>0</v>
      </c>
    </row>
    <row r="86" spans="1:121" ht="12.75" customHeight="1" x14ac:dyDescent="0.2">
      <c r="A86" s="94">
        <v>9</v>
      </c>
      <c r="B86" s="98" t="s">
        <v>254</v>
      </c>
      <c r="C86" s="31" t="s">
        <v>255</v>
      </c>
      <c r="D86" s="111" t="s">
        <v>296</v>
      </c>
      <c r="E86" s="140"/>
      <c r="F86" s="73"/>
      <c r="G86" s="73"/>
      <c r="H86" s="73"/>
      <c r="I86" s="73"/>
      <c r="J86" s="73"/>
      <c r="K86" s="73"/>
      <c r="L86" s="73"/>
      <c r="M86" s="73"/>
      <c r="N86" s="73"/>
      <c r="O86" s="73"/>
      <c r="P86" s="73"/>
      <c r="Q86" s="73"/>
      <c r="R86" s="73"/>
      <c r="S86" s="73"/>
      <c r="T86" s="73">
        <v>1</v>
      </c>
      <c r="U86" s="73">
        <v>1</v>
      </c>
      <c r="V86" s="73"/>
      <c r="W86" s="73"/>
      <c r="X86" s="73"/>
      <c r="Y86" s="73"/>
      <c r="Z86" s="73"/>
      <c r="AA86" s="73"/>
      <c r="AB86" s="73"/>
      <c r="AC86" s="73"/>
      <c r="AD86" s="73"/>
      <c r="AE86" s="73"/>
      <c r="AF86" s="73"/>
      <c r="AG86" s="73"/>
      <c r="AH86" s="73"/>
      <c r="AI86" s="73"/>
      <c r="AJ86" s="73"/>
      <c r="AK86" s="73"/>
      <c r="AL86" s="73"/>
      <c r="AM86" s="73">
        <v>1</v>
      </c>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4"/>
      <c r="DL86" s="68">
        <f t="shared" si="30"/>
        <v>0</v>
      </c>
      <c r="DM86" s="69">
        <f t="shared" si="31"/>
        <v>3</v>
      </c>
      <c r="DN86" s="69">
        <f t="shared" si="32"/>
        <v>0</v>
      </c>
      <c r="DO86" s="70">
        <f t="shared" si="33"/>
        <v>0</v>
      </c>
      <c r="DP86" s="120">
        <v>0</v>
      </c>
      <c r="DQ86" s="121">
        <f t="shared" si="34"/>
        <v>0</v>
      </c>
    </row>
    <row r="87" spans="1:121" ht="12.75" customHeight="1" x14ac:dyDescent="0.2">
      <c r="A87" s="94">
        <v>9</v>
      </c>
      <c r="B87" s="33" t="s">
        <v>256</v>
      </c>
      <c r="C87" s="31" t="s">
        <v>257</v>
      </c>
      <c r="D87" s="111" t="s">
        <v>296</v>
      </c>
      <c r="E87" s="140"/>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v>1</v>
      </c>
      <c r="AO87" s="73">
        <v>1</v>
      </c>
      <c r="AP87" s="73">
        <v>1</v>
      </c>
      <c r="AQ87" s="73">
        <v>1</v>
      </c>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4"/>
      <c r="DL87" s="68">
        <f t="shared" si="30"/>
        <v>0</v>
      </c>
      <c r="DM87" s="69">
        <f t="shared" si="31"/>
        <v>3</v>
      </c>
      <c r="DN87" s="69">
        <f t="shared" si="32"/>
        <v>0</v>
      </c>
      <c r="DO87" s="70">
        <f t="shared" si="33"/>
        <v>0</v>
      </c>
      <c r="DP87" s="120">
        <v>0</v>
      </c>
      <c r="DQ87" s="121">
        <f t="shared" si="34"/>
        <v>0</v>
      </c>
    </row>
    <row r="88" spans="1:121" ht="12.75" customHeight="1" x14ac:dyDescent="0.2">
      <c r="A88" s="94"/>
      <c r="B88" s="150" t="s">
        <v>225</v>
      </c>
      <c r="C88" s="151"/>
      <c r="D88" s="111" t="s">
        <v>296</v>
      </c>
      <c r="E88" s="140"/>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4"/>
      <c r="DL88" s="68" t="str">
        <f t="shared" si="30"/>
        <v/>
      </c>
      <c r="DM88" s="69" t="str">
        <f t="shared" si="31"/>
        <v/>
      </c>
      <c r="DN88" s="69" t="str">
        <f t="shared" si="32"/>
        <v/>
      </c>
      <c r="DO88" s="70" t="str">
        <f t="shared" si="33"/>
        <v/>
      </c>
      <c r="DP88" s="120"/>
      <c r="DQ88" s="121" t="str">
        <f t="shared" si="34"/>
        <v/>
      </c>
    </row>
    <row r="89" spans="1:121" ht="12.75" customHeight="1" x14ac:dyDescent="0.2">
      <c r="A89" s="94">
        <v>9</v>
      </c>
      <c r="B89" s="117" t="s">
        <v>354</v>
      </c>
      <c r="C89" s="116" t="s">
        <v>355</v>
      </c>
      <c r="D89" s="111" t="s">
        <v>296</v>
      </c>
      <c r="E89" s="140"/>
      <c r="F89" s="73"/>
      <c r="G89" s="73"/>
      <c r="H89" s="73"/>
      <c r="I89" s="73"/>
      <c r="J89" s="73"/>
      <c r="K89" s="73"/>
      <c r="L89" s="73"/>
      <c r="M89" s="73"/>
      <c r="N89" s="73"/>
      <c r="O89" s="73"/>
      <c r="P89" s="73"/>
      <c r="Q89" s="73">
        <v>1</v>
      </c>
      <c r="R89" s="73">
        <v>1</v>
      </c>
      <c r="S89" s="73">
        <v>1</v>
      </c>
      <c r="T89" s="73"/>
      <c r="U89" s="73"/>
      <c r="V89" s="73"/>
      <c r="W89" s="73"/>
      <c r="X89" s="73"/>
      <c r="Y89" s="73"/>
      <c r="Z89" s="73"/>
      <c r="AA89" s="73"/>
      <c r="AB89" s="73"/>
      <c r="AC89" s="73"/>
      <c r="AD89" s="73"/>
      <c r="AE89" s="73"/>
      <c r="AF89" s="73"/>
      <c r="AG89" s="73"/>
      <c r="AH89" s="73"/>
      <c r="AI89" s="73"/>
      <c r="AJ89" s="73">
        <v>1</v>
      </c>
      <c r="AK89" s="73">
        <v>1</v>
      </c>
      <c r="AL89" s="73">
        <v>1</v>
      </c>
      <c r="AM89" s="73"/>
      <c r="AN89" s="73"/>
      <c r="AO89" s="73"/>
      <c r="AP89" s="73"/>
      <c r="AQ89" s="73"/>
      <c r="AR89" s="73"/>
      <c r="AS89" s="73"/>
      <c r="AT89" s="73"/>
      <c r="AU89" s="73"/>
      <c r="AV89" s="73"/>
      <c r="AW89" s="73"/>
      <c r="AX89" s="73"/>
      <c r="AY89" s="73"/>
      <c r="AZ89" s="73"/>
      <c r="BA89" s="73"/>
      <c r="BB89" s="73"/>
      <c r="BC89" s="73"/>
      <c r="BD89" s="73"/>
      <c r="BE89" s="73"/>
      <c r="BF89" s="73">
        <v>1</v>
      </c>
      <c r="BG89" s="73">
        <v>1</v>
      </c>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4"/>
      <c r="DL89" s="68">
        <f t="shared" si="30"/>
        <v>0</v>
      </c>
      <c r="DM89" s="69">
        <f t="shared" si="31"/>
        <v>3</v>
      </c>
      <c r="DN89" s="69">
        <f t="shared" si="32"/>
        <v>0</v>
      </c>
      <c r="DO89" s="70">
        <f t="shared" si="33"/>
        <v>0</v>
      </c>
      <c r="DP89" s="120">
        <v>0</v>
      </c>
      <c r="DQ89" s="121">
        <f t="shared" si="34"/>
        <v>0</v>
      </c>
    </row>
    <row r="90" spans="1:121" ht="12.75" customHeight="1" x14ac:dyDescent="0.2">
      <c r="A90" s="94">
        <v>9</v>
      </c>
      <c r="B90" s="117" t="s">
        <v>226</v>
      </c>
      <c r="C90" s="116" t="s">
        <v>227</v>
      </c>
      <c r="D90" s="111" t="s">
        <v>296</v>
      </c>
      <c r="E90" s="140"/>
      <c r="F90" s="73"/>
      <c r="G90" s="73"/>
      <c r="H90" s="73"/>
      <c r="I90" s="73"/>
      <c r="J90" s="73"/>
      <c r="K90" s="73"/>
      <c r="L90" s="73"/>
      <c r="M90" s="73"/>
      <c r="N90" s="73"/>
      <c r="O90" s="73"/>
      <c r="P90" s="73"/>
      <c r="Q90" s="73"/>
      <c r="R90" s="73"/>
      <c r="S90" s="73"/>
      <c r="T90" s="73">
        <v>1</v>
      </c>
      <c r="U90" s="73">
        <v>1</v>
      </c>
      <c r="V90" s="73"/>
      <c r="W90" s="73"/>
      <c r="X90" s="73"/>
      <c r="Y90" s="73"/>
      <c r="Z90" s="73"/>
      <c r="AA90" s="73"/>
      <c r="AB90" s="73"/>
      <c r="AC90" s="73"/>
      <c r="AD90" s="73"/>
      <c r="AE90" s="73"/>
      <c r="AF90" s="73"/>
      <c r="AG90" s="73"/>
      <c r="AH90" s="73"/>
      <c r="AI90" s="73"/>
      <c r="AJ90" s="73"/>
      <c r="AK90" s="73"/>
      <c r="AL90" s="73"/>
      <c r="AM90" s="73">
        <v>1</v>
      </c>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4"/>
      <c r="DL90" s="68">
        <f t="shared" si="30"/>
        <v>0</v>
      </c>
      <c r="DM90" s="69">
        <f t="shared" si="31"/>
        <v>3</v>
      </c>
      <c r="DN90" s="69">
        <f t="shared" si="32"/>
        <v>0</v>
      </c>
      <c r="DO90" s="70">
        <f t="shared" si="33"/>
        <v>0</v>
      </c>
      <c r="DP90" s="120">
        <v>0</v>
      </c>
      <c r="DQ90" s="121">
        <f t="shared" si="34"/>
        <v>0</v>
      </c>
    </row>
    <row r="91" spans="1:121" ht="12.75" customHeight="1" x14ac:dyDescent="0.2">
      <c r="A91" s="94">
        <v>9</v>
      </c>
      <c r="B91" s="117" t="s">
        <v>228</v>
      </c>
      <c r="C91" s="116" t="s">
        <v>229</v>
      </c>
      <c r="D91" s="111" t="s">
        <v>296</v>
      </c>
      <c r="E91" s="140"/>
      <c r="F91" s="73"/>
      <c r="G91" s="73"/>
      <c r="H91" s="73"/>
      <c r="I91" s="73"/>
      <c r="J91" s="73"/>
      <c r="K91" s="73"/>
      <c r="L91" s="73"/>
      <c r="M91" s="73"/>
      <c r="N91" s="73"/>
      <c r="O91" s="73"/>
      <c r="P91" s="73"/>
      <c r="Q91" s="73"/>
      <c r="R91" s="73"/>
      <c r="S91" s="73"/>
      <c r="T91" s="73">
        <v>1</v>
      </c>
      <c r="U91" s="73">
        <v>1</v>
      </c>
      <c r="V91" s="73"/>
      <c r="W91" s="73"/>
      <c r="X91" s="73"/>
      <c r="Y91" s="73"/>
      <c r="Z91" s="73"/>
      <c r="AA91" s="73"/>
      <c r="AB91" s="73"/>
      <c r="AC91" s="73"/>
      <c r="AD91" s="73"/>
      <c r="AE91" s="73"/>
      <c r="AF91" s="73"/>
      <c r="AG91" s="73"/>
      <c r="AH91" s="73"/>
      <c r="AI91" s="73"/>
      <c r="AJ91" s="73"/>
      <c r="AK91" s="73"/>
      <c r="AL91" s="73"/>
      <c r="AM91" s="73">
        <v>1</v>
      </c>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4"/>
      <c r="DL91" s="68">
        <f t="shared" si="30"/>
        <v>0</v>
      </c>
      <c r="DM91" s="69">
        <f t="shared" si="31"/>
        <v>3</v>
      </c>
      <c r="DN91" s="69">
        <f t="shared" si="32"/>
        <v>0</v>
      </c>
      <c r="DO91" s="70">
        <f t="shared" si="33"/>
        <v>0</v>
      </c>
      <c r="DP91" s="120">
        <v>0</v>
      </c>
      <c r="DQ91" s="121">
        <f t="shared" si="34"/>
        <v>0</v>
      </c>
    </row>
    <row r="92" spans="1:121" ht="12.75" customHeight="1" x14ac:dyDescent="0.2">
      <c r="A92" s="94">
        <v>9</v>
      </c>
      <c r="B92" s="117" t="s">
        <v>230</v>
      </c>
      <c r="C92" s="116" t="s">
        <v>231</v>
      </c>
      <c r="D92" s="111" t="s">
        <v>296</v>
      </c>
      <c r="E92" s="140"/>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v>1</v>
      </c>
      <c r="AO92" s="73">
        <v>1</v>
      </c>
      <c r="AP92" s="73">
        <v>1</v>
      </c>
      <c r="AQ92" s="73">
        <v>1</v>
      </c>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4"/>
      <c r="DL92" s="68">
        <f t="shared" si="30"/>
        <v>0</v>
      </c>
      <c r="DM92" s="69">
        <f t="shared" si="31"/>
        <v>3</v>
      </c>
      <c r="DN92" s="69">
        <f t="shared" si="32"/>
        <v>0</v>
      </c>
      <c r="DO92" s="70">
        <f t="shared" si="33"/>
        <v>0</v>
      </c>
      <c r="DP92" s="120">
        <v>0</v>
      </c>
      <c r="DQ92" s="121">
        <f t="shared" si="34"/>
        <v>0</v>
      </c>
    </row>
    <row r="93" spans="1:121" ht="12.75" customHeight="1" x14ac:dyDescent="0.2">
      <c r="A93" s="94"/>
      <c r="B93" s="150" t="s">
        <v>236</v>
      </c>
      <c r="C93" s="151"/>
      <c r="D93" s="111" t="s">
        <v>296</v>
      </c>
      <c r="E93" s="140"/>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4"/>
      <c r="DL93" s="68" t="str">
        <f t="shared" si="30"/>
        <v/>
      </c>
      <c r="DM93" s="69" t="str">
        <f t="shared" si="31"/>
        <v/>
      </c>
      <c r="DN93" s="69" t="str">
        <f t="shared" si="32"/>
        <v/>
      </c>
      <c r="DO93" s="70" t="str">
        <f t="shared" si="33"/>
        <v/>
      </c>
      <c r="DP93" s="120"/>
      <c r="DQ93" s="121" t="str">
        <f t="shared" si="34"/>
        <v/>
      </c>
    </row>
    <row r="94" spans="1:121" ht="12.75" customHeight="1" x14ac:dyDescent="0.2">
      <c r="A94" s="94">
        <v>9</v>
      </c>
      <c r="B94" s="117" t="s">
        <v>232</v>
      </c>
      <c r="C94" s="116" t="s">
        <v>233</v>
      </c>
      <c r="D94" s="111" t="s">
        <v>296</v>
      </c>
      <c r="E94" s="140"/>
      <c r="F94" s="73"/>
      <c r="G94" s="73"/>
      <c r="H94" s="73"/>
      <c r="I94" s="73"/>
      <c r="J94" s="73"/>
      <c r="K94" s="73"/>
      <c r="L94" s="73"/>
      <c r="M94" s="73"/>
      <c r="N94" s="73"/>
      <c r="O94" s="73"/>
      <c r="P94" s="73"/>
      <c r="Q94" s="73"/>
      <c r="R94" s="73"/>
      <c r="S94" s="73"/>
      <c r="T94" s="73">
        <v>1</v>
      </c>
      <c r="U94" s="73">
        <v>1</v>
      </c>
      <c r="V94" s="73"/>
      <c r="W94" s="73"/>
      <c r="X94" s="73"/>
      <c r="Y94" s="73"/>
      <c r="Z94" s="73"/>
      <c r="AA94" s="73"/>
      <c r="AB94" s="73"/>
      <c r="AC94" s="73"/>
      <c r="AD94" s="73"/>
      <c r="AE94" s="73"/>
      <c r="AF94" s="73"/>
      <c r="AG94" s="73"/>
      <c r="AH94" s="73"/>
      <c r="AI94" s="73"/>
      <c r="AJ94" s="73"/>
      <c r="AK94" s="73"/>
      <c r="AL94" s="73"/>
      <c r="AM94" s="73">
        <v>1</v>
      </c>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4"/>
      <c r="DL94" s="68">
        <f t="shared" si="30"/>
        <v>0</v>
      </c>
      <c r="DM94" s="69">
        <f t="shared" si="31"/>
        <v>3</v>
      </c>
      <c r="DN94" s="69">
        <f t="shared" si="32"/>
        <v>0</v>
      </c>
      <c r="DO94" s="70">
        <f t="shared" si="33"/>
        <v>0</v>
      </c>
      <c r="DP94" s="120">
        <v>0</v>
      </c>
      <c r="DQ94" s="121">
        <f t="shared" si="34"/>
        <v>0</v>
      </c>
    </row>
    <row r="95" spans="1:121" ht="12.75" customHeight="1" x14ac:dyDescent="0.2">
      <c r="A95" s="94">
        <v>9</v>
      </c>
      <c r="B95" s="117" t="s">
        <v>234</v>
      </c>
      <c r="C95" s="116" t="s">
        <v>235</v>
      </c>
      <c r="D95" s="111" t="s">
        <v>296</v>
      </c>
      <c r="E95" s="140"/>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v>1</v>
      </c>
      <c r="AO95" s="73">
        <v>1</v>
      </c>
      <c r="AP95" s="73">
        <v>1</v>
      </c>
      <c r="AQ95" s="73">
        <v>1</v>
      </c>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4"/>
      <c r="DL95" s="68">
        <f t="shared" si="30"/>
        <v>0</v>
      </c>
      <c r="DM95" s="69">
        <f t="shared" si="31"/>
        <v>3</v>
      </c>
      <c r="DN95" s="69">
        <f t="shared" si="32"/>
        <v>0</v>
      </c>
      <c r="DO95" s="70">
        <f t="shared" si="33"/>
        <v>0</v>
      </c>
      <c r="DP95" s="120">
        <v>0</v>
      </c>
      <c r="DQ95" s="121">
        <f t="shared" si="34"/>
        <v>0</v>
      </c>
    </row>
    <row r="96" spans="1:121" ht="12.75" customHeight="1" x14ac:dyDescent="0.2">
      <c r="A96" s="94"/>
      <c r="B96" s="150" t="s">
        <v>125</v>
      </c>
      <c r="C96" s="151"/>
      <c r="D96" s="111" t="s">
        <v>296</v>
      </c>
      <c r="E96" s="140"/>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4"/>
      <c r="DL96" s="68" t="str">
        <f t="shared" si="30"/>
        <v/>
      </c>
      <c r="DM96" s="69" t="str">
        <f t="shared" si="31"/>
        <v/>
      </c>
      <c r="DN96" s="69" t="str">
        <f t="shared" si="32"/>
        <v/>
      </c>
      <c r="DO96" s="70" t="str">
        <f t="shared" si="33"/>
        <v/>
      </c>
      <c r="DP96" s="120"/>
      <c r="DQ96" s="121" t="str">
        <f t="shared" si="34"/>
        <v/>
      </c>
    </row>
    <row r="97" spans="1:123" ht="12.75" customHeight="1" x14ac:dyDescent="0.2">
      <c r="A97" s="94">
        <v>11</v>
      </c>
      <c r="B97" s="117" t="s">
        <v>182</v>
      </c>
      <c r="C97" s="116" t="s">
        <v>183</v>
      </c>
      <c r="D97" s="111" t="s">
        <v>296</v>
      </c>
      <c r="E97" s="140"/>
      <c r="F97" s="73">
        <v>1</v>
      </c>
      <c r="G97" s="73">
        <v>1</v>
      </c>
      <c r="H97" s="73">
        <v>1</v>
      </c>
      <c r="I97" s="73">
        <v>1</v>
      </c>
      <c r="J97" s="73">
        <v>1</v>
      </c>
      <c r="K97" s="73">
        <v>1</v>
      </c>
      <c r="L97" s="73">
        <v>1</v>
      </c>
      <c r="M97" s="73">
        <v>1</v>
      </c>
      <c r="N97" s="73">
        <v>1</v>
      </c>
      <c r="O97" s="73">
        <v>1</v>
      </c>
      <c r="P97" s="73"/>
      <c r="Q97" s="73"/>
      <c r="R97" s="73"/>
      <c r="S97" s="73"/>
      <c r="T97" s="73"/>
      <c r="U97" s="73"/>
      <c r="V97" s="73">
        <v>1</v>
      </c>
      <c r="W97" s="73">
        <v>1</v>
      </c>
      <c r="X97" s="73">
        <v>1</v>
      </c>
      <c r="Y97" s="73">
        <v>1</v>
      </c>
      <c r="Z97" s="73">
        <v>1</v>
      </c>
      <c r="AA97" s="73">
        <v>1</v>
      </c>
      <c r="AB97" s="73">
        <v>1</v>
      </c>
      <c r="AC97" s="73">
        <v>1</v>
      </c>
      <c r="AD97" s="73">
        <v>1</v>
      </c>
      <c r="AE97" s="73">
        <v>1</v>
      </c>
      <c r="AF97" s="73">
        <v>1</v>
      </c>
      <c r="AG97" s="73">
        <v>1</v>
      </c>
      <c r="AH97" s="73">
        <v>1</v>
      </c>
      <c r="AI97" s="73"/>
      <c r="AJ97" s="73"/>
      <c r="AK97" s="73"/>
      <c r="AL97" s="73"/>
      <c r="AM97" s="73"/>
      <c r="AN97" s="73"/>
      <c r="AO97" s="73"/>
      <c r="AP97" s="73"/>
      <c r="AQ97" s="73"/>
      <c r="AR97" s="73">
        <v>1</v>
      </c>
      <c r="AS97" s="73">
        <v>1</v>
      </c>
      <c r="AT97" s="73">
        <v>1</v>
      </c>
      <c r="AU97" s="73">
        <v>1</v>
      </c>
      <c r="AV97" s="73">
        <v>1</v>
      </c>
      <c r="AW97" s="73">
        <v>1</v>
      </c>
      <c r="AX97" s="73">
        <v>1</v>
      </c>
      <c r="AY97" s="73">
        <v>1</v>
      </c>
      <c r="AZ97" s="73">
        <v>1</v>
      </c>
      <c r="BA97" s="73">
        <v>1</v>
      </c>
      <c r="BB97" s="73">
        <v>1</v>
      </c>
      <c r="BC97" s="73">
        <v>1</v>
      </c>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4"/>
      <c r="DL97" s="68">
        <f t="shared" si="30"/>
        <v>0</v>
      </c>
      <c r="DM97" s="69" t="str">
        <f t="shared" si="31"/>
        <v>NR</v>
      </c>
      <c r="DN97" s="69">
        <f t="shared" si="32"/>
        <v>0</v>
      </c>
      <c r="DO97" s="70">
        <f t="shared" si="33"/>
        <v>0</v>
      </c>
      <c r="DP97" s="120">
        <v>0</v>
      </c>
      <c r="DQ97" s="121">
        <f t="shared" si="34"/>
        <v>0</v>
      </c>
    </row>
    <row r="98" spans="1:123" ht="12.75" customHeight="1" x14ac:dyDescent="0.2">
      <c r="A98" s="94">
        <v>11</v>
      </c>
      <c r="B98" s="117" t="s">
        <v>237</v>
      </c>
      <c r="C98" s="116" t="s">
        <v>238</v>
      </c>
      <c r="D98" s="111" t="s">
        <v>296</v>
      </c>
      <c r="E98" s="140"/>
      <c r="F98" s="73"/>
      <c r="G98" s="73"/>
      <c r="H98" s="73"/>
      <c r="I98" s="73"/>
      <c r="J98" s="73"/>
      <c r="K98" s="73"/>
      <c r="L98" s="73"/>
      <c r="M98" s="73"/>
      <c r="N98" s="73"/>
      <c r="O98" s="73"/>
      <c r="P98" s="73">
        <v>1</v>
      </c>
      <c r="Q98" s="73">
        <v>1</v>
      </c>
      <c r="R98" s="73">
        <v>1</v>
      </c>
      <c r="S98" s="73">
        <v>1</v>
      </c>
      <c r="T98" s="73">
        <v>1</v>
      </c>
      <c r="U98" s="73">
        <v>1</v>
      </c>
      <c r="V98" s="73"/>
      <c r="W98" s="73"/>
      <c r="X98" s="73"/>
      <c r="Y98" s="73"/>
      <c r="Z98" s="73"/>
      <c r="AA98" s="73"/>
      <c r="AB98" s="73"/>
      <c r="AC98" s="73"/>
      <c r="AD98" s="73"/>
      <c r="AE98" s="73"/>
      <c r="AF98" s="73"/>
      <c r="AG98" s="73"/>
      <c r="AH98" s="73"/>
      <c r="AI98" s="73">
        <v>1</v>
      </c>
      <c r="AJ98" s="73">
        <v>1</v>
      </c>
      <c r="AK98" s="73">
        <v>1</v>
      </c>
      <c r="AL98" s="73">
        <v>1</v>
      </c>
      <c r="AM98" s="73">
        <v>1</v>
      </c>
      <c r="AN98" s="73"/>
      <c r="AO98" s="73"/>
      <c r="AP98" s="73"/>
      <c r="AQ98" s="73"/>
      <c r="AR98" s="73"/>
      <c r="AS98" s="73"/>
      <c r="AT98" s="73"/>
      <c r="AU98" s="73"/>
      <c r="AV98" s="73"/>
      <c r="AW98" s="73"/>
      <c r="AX98" s="73"/>
      <c r="AY98" s="73"/>
      <c r="AZ98" s="73"/>
      <c r="BA98" s="73"/>
      <c r="BB98" s="73"/>
      <c r="BC98" s="73"/>
      <c r="BD98" s="73">
        <v>1</v>
      </c>
      <c r="BE98" s="73">
        <v>1</v>
      </c>
      <c r="BF98" s="73">
        <v>1</v>
      </c>
      <c r="BG98" s="73">
        <v>1</v>
      </c>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4"/>
      <c r="DL98" s="68">
        <f t="shared" si="30"/>
        <v>0</v>
      </c>
      <c r="DM98" s="69" t="str">
        <f t="shared" si="31"/>
        <v>NR</v>
      </c>
      <c r="DN98" s="69">
        <f t="shared" si="32"/>
        <v>0</v>
      </c>
      <c r="DO98" s="70">
        <f t="shared" si="33"/>
        <v>0</v>
      </c>
      <c r="DP98" s="120">
        <v>0</v>
      </c>
      <c r="DQ98" s="121">
        <f t="shared" si="34"/>
        <v>0</v>
      </c>
    </row>
    <row r="99" spans="1:123" ht="12.75" customHeight="1" x14ac:dyDescent="0.2">
      <c r="A99" s="94">
        <v>11</v>
      </c>
      <c r="B99" s="117" t="s">
        <v>239</v>
      </c>
      <c r="C99" s="116" t="s">
        <v>240</v>
      </c>
      <c r="D99" s="111" t="s">
        <v>296</v>
      </c>
      <c r="E99" s="140"/>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v>1</v>
      </c>
      <c r="AO99" s="73">
        <v>1</v>
      </c>
      <c r="AP99" s="73">
        <v>1</v>
      </c>
      <c r="AQ99" s="73">
        <v>1</v>
      </c>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4"/>
      <c r="DL99" s="68">
        <f t="shared" si="30"/>
        <v>0</v>
      </c>
      <c r="DM99" s="69" t="str">
        <f t="shared" si="31"/>
        <v>NR</v>
      </c>
      <c r="DN99" s="69">
        <f t="shared" si="32"/>
        <v>0</v>
      </c>
      <c r="DO99" s="70">
        <f t="shared" si="33"/>
        <v>0</v>
      </c>
      <c r="DP99" s="120">
        <v>0</v>
      </c>
      <c r="DQ99" s="121">
        <f t="shared" si="34"/>
        <v>0</v>
      </c>
    </row>
    <row r="100" spans="1:123" ht="12.75" customHeight="1" x14ac:dyDescent="0.2">
      <c r="A100" s="94"/>
      <c r="B100" s="150" t="s">
        <v>126</v>
      </c>
      <c r="C100" s="148"/>
      <c r="D100" s="111" t="s">
        <v>296</v>
      </c>
      <c r="E100" s="140"/>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4"/>
      <c r="DL100" s="68" t="str">
        <f t="shared" si="30"/>
        <v/>
      </c>
      <c r="DM100" s="69" t="str">
        <f t="shared" si="31"/>
        <v/>
      </c>
      <c r="DN100" s="69" t="str">
        <f t="shared" si="32"/>
        <v/>
      </c>
      <c r="DO100" s="70" t="str">
        <f t="shared" si="33"/>
        <v/>
      </c>
      <c r="DP100" s="120"/>
      <c r="DQ100" s="121" t="str">
        <f t="shared" si="34"/>
        <v/>
      </c>
    </row>
    <row r="101" spans="1:123" ht="12.75" customHeight="1" x14ac:dyDescent="0.2">
      <c r="A101" s="94">
        <v>11</v>
      </c>
      <c r="B101" s="97" t="s">
        <v>356</v>
      </c>
      <c r="C101" s="31" t="s">
        <v>357</v>
      </c>
      <c r="D101" s="111" t="s">
        <v>296</v>
      </c>
      <c r="E101" s="140"/>
      <c r="F101" s="73">
        <v>1</v>
      </c>
      <c r="G101" s="73">
        <v>1</v>
      </c>
      <c r="H101" s="73">
        <v>1</v>
      </c>
      <c r="I101" s="73">
        <v>1</v>
      </c>
      <c r="J101" s="73">
        <v>1</v>
      </c>
      <c r="K101" s="73">
        <v>1</v>
      </c>
      <c r="L101" s="73">
        <v>1</v>
      </c>
      <c r="M101" s="73">
        <v>1</v>
      </c>
      <c r="N101" s="73">
        <v>1</v>
      </c>
      <c r="O101" s="73">
        <v>1</v>
      </c>
      <c r="P101" s="73">
        <v>1</v>
      </c>
      <c r="Q101" s="73">
        <v>1</v>
      </c>
      <c r="R101" s="73">
        <v>1</v>
      </c>
      <c r="S101" s="73">
        <v>1</v>
      </c>
      <c r="T101" s="73"/>
      <c r="U101" s="73"/>
      <c r="V101" s="73">
        <v>1</v>
      </c>
      <c r="W101" s="73">
        <v>1</v>
      </c>
      <c r="X101" s="73">
        <v>1</v>
      </c>
      <c r="Y101" s="73">
        <v>1</v>
      </c>
      <c r="Z101" s="73">
        <v>1</v>
      </c>
      <c r="AA101" s="73">
        <v>1</v>
      </c>
      <c r="AB101" s="73">
        <v>1</v>
      </c>
      <c r="AC101" s="73">
        <v>1</v>
      </c>
      <c r="AD101" s="73">
        <v>1</v>
      </c>
      <c r="AE101" s="73">
        <v>1</v>
      </c>
      <c r="AF101" s="73">
        <v>1</v>
      </c>
      <c r="AG101" s="73">
        <v>1</v>
      </c>
      <c r="AH101" s="73">
        <v>1</v>
      </c>
      <c r="AI101" s="73">
        <v>1</v>
      </c>
      <c r="AJ101" s="73">
        <v>1</v>
      </c>
      <c r="AK101" s="73">
        <v>1</v>
      </c>
      <c r="AL101" s="73">
        <v>1</v>
      </c>
      <c r="AM101" s="73"/>
      <c r="AN101" s="73"/>
      <c r="AO101" s="73"/>
      <c r="AP101" s="73"/>
      <c r="AQ101" s="73"/>
      <c r="AR101" s="73">
        <v>1</v>
      </c>
      <c r="AS101" s="73">
        <v>1</v>
      </c>
      <c r="AT101" s="73">
        <v>1</v>
      </c>
      <c r="AU101" s="73">
        <v>1</v>
      </c>
      <c r="AV101" s="73">
        <v>1</v>
      </c>
      <c r="AW101" s="73">
        <v>1</v>
      </c>
      <c r="AX101" s="73">
        <v>1</v>
      </c>
      <c r="AY101" s="73">
        <v>1</v>
      </c>
      <c r="AZ101" s="73">
        <v>1</v>
      </c>
      <c r="BA101" s="73">
        <v>1</v>
      </c>
      <c r="BB101" s="73">
        <v>1</v>
      </c>
      <c r="BC101" s="73">
        <v>1</v>
      </c>
      <c r="BD101" s="73">
        <v>1</v>
      </c>
      <c r="BE101" s="73">
        <v>1</v>
      </c>
      <c r="BF101" s="73">
        <v>1</v>
      </c>
      <c r="BG101" s="73">
        <v>1</v>
      </c>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4"/>
      <c r="DL101" s="68">
        <f t="shared" si="30"/>
        <v>0</v>
      </c>
      <c r="DM101" s="69" t="str">
        <f t="shared" si="31"/>
        <v>NR</v>
      </c>
      <c r="DN101" s="69">
        <f t="shared" si="32"/>
        <v>0</v>
      </c>
      <c r="DO101" s="70">
        <f t="shared" si="33"/>
        <v>0</v>
      </c>
      <c r="DP101" s="120">
        <v>0</v>
      </c>
      <c r="DQ101" s="121">
        <f t="shared" si="34"/>
        <v>0</v>
      </c>
    </row>
    <row r="102" spans="1:123" s="32" customFormat="1" ht="12.75" customHeight="1" x14ac:dyDescent="0.2">
      <c r="A102" s="94">
        <v>11</v>
      </c>
      <c r="B102" s="98" t="s">
        <v>237</v>
      </c>
      <c r="C102" s="31" t="s">
        <v>238</v>
      </c>
      <c r="D102" s="111" t="s">
        <v>296</v>
      </c>
      <c r="E102" s="141"/>
      <c r="F102" s="73"/>
      <c r="G102" s="73"/>
      <c r="H102" s="73"/>
      <c r="I102" s="73"/>
      <c r="J102" s="73"/>
      <c r="K102" s="73"/>
      <c r="L102" s="73"/>
      <c r="M102" s="73"/>
      <c r="N102" s="73"/>
      <c r="O102" s="73"/>
      <c r="P102" s="73"/>
      <c r="Q102" s="73"/>
      <c r="R102" s="73"/>
      <c r="S102" s="73"/>
      <c r="T102" s="73">
        <v>1</v>
      </c>
      <c r="U102" s="73">
        <v>1</v>
      </c>
      <c r="V102" s="73"/>
      <c r="W102" s="73"/>
      <c r="X102" s="73"/>
      <c r="Y102" s="73"/>
      <c r="Z102" s="73"/>
      <c r="AA102" s="73"/>
      <c r="AB102" s="73"/>
      <c r="AC102" s="73"/>
      <c r="AD102" s="73"/>
      <c r="AE102" s="73"/>
      <c r="AF102" s="73"/>
      <c r="AG102" s="73"/>
      <c r="AH102" s="73"/>
      <c r="AI102" s="73"/>
      <c r="AJ102" s="73"/>
      <c r="AK102" s="73"/>
      <c r="AL102" s="73"/>
      <c r="AM102" s="73">
        <v>1</v>
      </c>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109"/>
      <c r="DL102" s="68">
        <f t="shared" si="30"/>
        <v>0</v>
      </c>
      <c r="DM102" s="69" t="str">
        <f t="shared" si="31"/>
        <v>NR</v>
      </c>
      <c r="DN102" s="69">
        <f t="shared" si="32"/>
        <v>0</v>
      </c>
      <c r="DO102" s="70">
        <f t="shared" si="33"/>
        <v>0</v>
      </c>
      <c r="DP102" s="120">
        <v>0</v>
      </c>
      <c r="DQ102" s="121">
        <f t="shared" si="34"/>
        <v>0</v>
      </c>
      <c r="DS102" s="27"/>
    </row>
    <row r="103" spans="1:123" s="32" customFormat="1" ht="12.75" customHeight="1" x14ac:dyDescent="0.2">
      <c r="A103" s="94">
        <v>11</v>
      </c>
      <c r="B103" s="98" t="s">
        <v>239</v>
      </c>
      <c r="C103" s="31" t="s">
        <v>240</v>
      </c>
      <c r="D103" s="111" t="s">
        <v>296</v>
      </c>
      <c r="E103" s="141"/>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v>1</v>
      </c>
      <c r="AO103" s="73">
        <v>1</v>
      </c>
      <c r="AP103" s="73">
        <v>1</v>
      </c>
      <c r="AQ103" s="73">
        <v>1</v>
      </c>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109"/>
      <c r="DL103" s="68">
        <f t="shared" si="30"/>
        <v>0</v>
      </c>
      <c r="DM103" s="69" t="str">
        <f t="shared" si="31"/>
        <v>NR</v>
      </c>
      <c r="DN103" s="69">
        <f t="shared" si="32"/>
        <v>0</v>
      </c>
      <c r="DO103" s="70">
        <f t="shared" si="33"/>
        <v>0</v>
      </c>
      <c r="DP103" s="120">
        <v>0</v>
      </c>
      <c r="DQ103" s="121">
        <f t="shared" si="34"/>
        <v>0</v>
      </c>
      <c r="DS103" s="27"/>
    </row>
    <row r="104" spans="1:123" ht="12.75" customHeight="1" x14ac:dyDescent="0.2">
      <c r="A104" s="94"/>
      <c r="B104" s="150" t="s">
        <v>117</v>
      </c>
      <c r="C104" s="151"/>
      <c r="D104" s="111" t="s">
        <v>296</v>
      </c>
      <c r="E104" s="140"/>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4"/>
      <c r="DL104" s="68" t="str">
        <f t="shared" ref="DL104:DL112" si="35">IF(A104="","",IF(AND(ISERROR(SEARCH("U",E104))=FALSE,CoatedBoards=TRUE),0,IF(AND(ISERROR(SEARCH("C",E104))=FALSE,CoatedBoards=FALSE),0,SUMPRODUCT($E$6:$DK$6,E104:DK104))))</f>
        <v/>
      </c>
      <c r="DM104" s="69" t="str">
        <f t="shared" ref="DM104:DM112" si="36">IF(A104="","",VLOOKUP(A104,TheMatrix,5,FALSE))</f>
        <v/>
      </c>
      <c r="DN104" s="69" t="str">
        <f t="shared" ref="DN104:DN112" si="37">IF(A104="","",IF(DL104&gt;0,MAX(CEILING(DL104/VLOOKUP(A104,TheMatrix,3,FALSE),1)*VLOOKUP(A104,TheMatrix,2,FALSE),VLOOKUP(A104,TheMatrix,4,FALSE)),0))</f>
        <v/>
      </c>
      <c r="DO104" s="70" t="str">
        <f t="shared" ref="DO104:DO112" si="38">IF(A104="","",IF(DM104&gt;SparingLevel,0,DN104))</f>
        <v/>
      </c>
      <c r="DP104" s="120"/>
      <c r="DQ104" s="121" t="str">
        <f t="shared" ref="DQ104:DQ112" si="39">IF(A104="","",IF(ISERROR(DO104*DP104),IF(DO104&lt;&gt;0,"Ask for Quote",0),DO104*DP104))</f>
        <v/>
      </c>
    </row>
    <row r="105" spans="1:123" ht="12.75" customHeight="1" x14ac:dyDescent="0.2">
      <c r="A105" s="94">
        <v>1</v>
      </c>
      <c r="B105" s="117" t="s">
        <v>118</v>
      </c>
      <c r="C105" s="116" t="s">
        <v>119</v>
      </c>
      <c r="D105" s="111" t="s">
        <v>296</v>
      </c>
      <c r="E105" s="140"/>
      <c r="F105" s="73">
        <v>3</v>
      </c>
      <c r="G105" s="73">
        <v>3</v>
      </c>
      <c r="H105" s="73">
        <v>3</v>
      </c>
      <c r="I105" s="73">
        <v>3</v>
      </c>
      <c r="J105" s="73"/>
      <c r="K105" s="73"/>
      <c r="L105" s="73"/>
      <c r="M105" s="73"/>
      <c r="N105" s="73"/>
      <c r="O105" s="73"/>
      <c r="P105" s="73"/>
      <c r="Q105" s="73"/>
      <c r="R105" s="73"/>
      <c r="S105" s="73"/>
      <c r="T105" s="73"/>
      <c r="U105" s="73"/>
      <c r="V105" s="73">
        <v>3</v>
      </c>
      <c r="W105" s="73">
        <v>3</v>
      </c>
      <c r="X105" s="73">
        <v>3</v>
      </c>
      <c r="Y105" s="73">
        <v>3</v>
      </c>
      <c r="Z105" s="73">
        <v>3</v>
      </c>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4"/>
      <c r="DL105" s="68">
        <f t="shared" si="35"/>
        <v>0</v>
      </c>
      <c r="DM105" s="69">
        <f t="shared" si="36"/>
        <v>1</v>
      </c>
      <c r="DN105" s="69">
        <f t="shared" si="37"/>
        <v>0</v>
      </c>
      <c r="DO105" s="70">
        <f t="shared" si="38"/>
        <v>0</v>
      </c>
      <c r="DP105" s="120">
        <v>0</v>
      </c>
      <c r="DQ105" s="121">
        <f t="shared" si="39"/>
        <v>0</v>
      </c>
    </row>
    <row r="106" spans="1:123" ht="12.75" customHeight="1" x14ac:dyDescent="0.2">
      <c r="A106" s="94">
        <v>1</v>
      </c>
      <c r="B106" s="117" t="s">
        <v>120</v>
      </c>
      <c r="C106" s="116" t="s">
        <v>121</v>
      </c>
      <c r="D106" s="111" t="s">
        <v>296</v>
      </c>
      <c r="E106" s="140"/>
      <c r="F106" s="73"/>
      <c r="G106" s="73"/>
      <c r="H106" s="73"/>
      <c r="I106" s="73"/>
      <c r="J106" s="73">
        <v>3</v>
      </c>
      <c r="K106" s="73">
        <v>3</v>
      </c>
      <c r="L106" s="73"/>
      <c r="M106" s="73"/>
      <c r="N106" s="73"/>
      <c r="O106" s="73"/>
      <c r="P106" s="73"/>
      <c r="Q106" s="73"/>
      <c r="R106" s="73"/>
      <c r="S106" s="73"/>
      <c r="T106" s="73"/>
      <c r="U106" s="73"/>
      <c r="V106" s="73"/>
      <c r="W106" s="73"/>
      <c r="X106" s="73"/>
      <c r="Y106" s="73"/>
      <c r="Z106" s="73"/>
      <c r="AA106" s="73">
        <v>3</v>
      </c>
      <c r="AB106" s="73">
        <v>3</v>
      </c>
      <c r="AC106" s="73"/>
      <c r="AD106" s="73"/>
      <c r="AE106" s="73"/>
      <c r="AF106" s="73"/>
      <c r="AG106" s="73"/>
      <c r="AH106" s="73"/>
      <c r="AI106" s="73"/>
      <c r="AJ106" s="73"/>
      <c r="AK106" s="73"/>
      <c r="AL106" s="73"/>
      <c r="AM106" s="73"/>
      <c r="AN106" s="73"/>
      <c r="AO106" s="73"/>
      <c r="AP106" s="73"/>
      <c r="AQ106" s="73"/>
      <c r="AR106" s="73">
        <v>3</v>
      </c>
      <c r="AS106" s="73">
        <v>3</v>
      </c>
      <c r="AT106" s="73">
        <v>3</v>
      </c>
      <c r="AU106" s="73">
        <v>3</v>
      </c>
      <c r="AV106" s="73">
        <v>3</v>
      </c>
      <c r="AW106" s="73">
        <v>3</v>
      </c>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4"/>
      <c r="DL106" s="68">
        <f t="shared" si="35"/>
        <v>0</v>
      </c>
      <c r="DM106" s="69">
        <f t="shared" si="36"/>
        <v>1</v>
      </c>
      <c r="DN106" s="69">
        <f t="shared" si="37"/>
        <v>0</v>
      </c>
      <c r="DO106" s="70">
        <f t="shared" si="38"/>
        <v>0</v>
      </c>
      <c r="DP106" s="120">
        <v>0</v>
      </c>
      <c r="DQ106" s="121">
        <f t="shared" si="39"/>
        <v>0</v>
      </c>
    </row>
    <row r="107" spans="1:123" ht="12.75" customHeight="1" x14ac:dyDescent="0.2">
      <c r="A107" s="94">
        <v>1</v>
      </c>
      <c r="B107" s="117" t="s">
        <v>122</v>
      </c>
      <c r="C107" s="116" t="s">
        <v>420</v>
      </c>
      <c r="D107" s="111" t="s">
        <v>296</v>
      </c>
      <c r="E107" s="140"/>
      <c r="F107" s="73"/>
      <c r="G107" s="73"/>
      <c r="H107" s="73"/>
      <c r="I107" s="73"/>
      <c r="J107" s="73"/>
      <c r="K107" s="73"/>
      <c r="L107" s="73">
        <v>3</v>
      </c>
      <c r="M107" s="73"/>
      <c r="N107" s="73"/>
      <c r="O107" s="73"/>
      <c r="P107" s="73"/>
      <c r="Q107" s="73"/>
      <c r="R107" s="73"/>
      <c r="S107" s="73"/>
      <c r="T107" s="73"/>
      <c r="U107" s="73"/>
      <c r="V107" s="73"/>
      <c r="W107" s="73"/>
      <c r="X107" s="73"/>
      <c r="Y107" s="73"/>
      <c r="Z107" s="73"/>
      <c r="AA107" s="73"/>
      <c r="AB107" s="73"/>
      <c r="AC107" s="73">
        <v>3</v>
      </c>
      <c r="AD107" s="73">
        <v>3</v>
      </c>
      <c r="AE107" s="73">
        <v>3</v>
      </c>
      <c r="AF107" s="73"/>
      <c r="AG107" s="73"/>
      <c r="AH107" s="73"/>
      <c r="AI107" s="73"/>
      <c r="AJ107" s="73"/>
      <c r="AK107" s="73"/>
      <c r="AL107" s="73"/>
      <c r="AM107" s="73"/>
      <c r="AN107" s="73"/>
      <c r="AO107" s="73"/>
      <c r="AP107" s="73"/>
      <c r="AQ107" s="73"/>
      <c r="AR107" s="73"/>
      <c r="AS107" s="73"/>
      <c r="AT107" s="73"/>
      <c r="AU107" s="73"/>
      <c r="AV107" s="73"/>
      <c r="AW107" s="73"/>
      <c r="AX107" s="73">
        <v>3</v>
      </c>
      <c r="AY107" s="73">
        <v>3</v>
      </c>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4"/>
      <c r="DL107" s="68">
        <f t="shared" si="35"/>
        <v>0</v>
      </c>
      <c r="DM107" s="69">
        <f t="shared" si="36"/>
        <v>1</v>
      </c>
      <c r="DN107" s="69">
        <f t="shared" si="37"/>
        <v>0</v>
      </c>
      <c r="DO107" s="70">
        <f t="shared" si="38"/>
        <v>0</v>
      </c>
      <c r="DP107" s="120">
        <v>0</v>
      </c>
      <c r="DQ107" s="121">
        <f t="shared" si="39"/>
        <v>0</v>
      </c>
    </row>
    <row r="108" spans="1:123" ht="12.75" customHeight="1" x14ac:dyDescent="0.2">
      <c r="A108" s="94">
        <v>1</v>
      </c>
      <c r="B108" s="117" t="s">
        <v>123</v>
      </c>
      <c r="C108" s="116" t="s">
        <v>124</v>
      </c>
      <c r="D108" s="111" t="s">
        <v>296</v>
      </c>
      <c r="E108" s="140"/>
      <c r="F108" s="73"/>
      <c r="G108" s="73"/>
      <c r="H108" s="73"/>
      <c r="I108" s="73"/>
      <c r="J108" s="73"/>
      <c r="K108" s="73"/>
      <c r="L108" s="73"/>
      <c r="M108" s="73">
        <v>3</v>
      </c>
      <c r="N108" s="73">
        <v>3</v>
      </c>
      <c r="O108" s="73">
        <v>3</v>
      </c>
      <c r="P108" s="73"/>
      <c r="Q108" s="73"/>
      <c r="R108" s="73"/>
      <c r="S108" s="73"/>
      <c r="T108" s="73"/>
      <c r="U108" s="73"/>
      <c r="V108" s="73"/>
      <c r="W108" s="73"/>
      <c r="X108" s="73"/>
      <c r="Y108" s="73"/>
      <c r="Z108" s="73"/>
      <c r="AA108" s="73"/>
      <c r="AB108" s="73"/>
      <c r="AC108" s="73"/>
      <c r="AD108" s="73"/>
      <c r="AE108" s="73"/>
      <c r="AF108" s="73">
        <v>3</v>
      </c>
      <c r="AG108" s="73">
        <v>3</v>
      </c>
      <c r="AH108" s="73">
        <v>3</v>
      </c>
      <c r="AI108" s="73"/>
      <c r="AJ108" s="73"/>
      <c r="AK108" s="73"/>
      <c r="AL108" s="73"/>
      <c r="AM108" s="73"/>
      <c r="AN108" s="73"/>
      <c r="AO108" s="73"/>
      <c r="AP108" s="73"/>
      <c r="AQ108" s="73"/>
      <c r="AR108" s="73"/>
      <c r="AS108" s="73"/>
      <c r="AT108" s="73"/>
      <c r="AU108" s="73"/>
      <c r="AV108" s="73"/>
      <c r="AW108" s="73"/>
      <c r="AX108" s="73"/>
      <c r="AY108" s="73"/>
      <c r="AZ108" s="73">
        <v>3</v>
      </c>
      <c r="BA108" s="73">
        <v>3</v>
      </c>
      <c r="BB108" s="73">
        <v>3</v>
      </c>
      <c r="BC108" s="73">
        <v>3</v>
      </c>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4"/>
      <c r="DL108" s="68">
        <f t="shared" si="35"/>
        <v>0</v>
      </c>
      <c r="DM108" s="69">
        <f t="shared" si="36"/>
        <v>1</v>
      </c>
      <c r="DN108" s="69">
        <f t="shared" si="37"/>
        <v>0</v>
      </c>
      <c r="DO108" s="70">
        <f t="shared" si="38"/>
        <v>0</v>
      </c>
      <c r="DP108" s="120">
        <v>0</v>
      </c>
      <c r="DQ108" s="121">
        <f t="shared" si="39"/>
        <v>0</v>
      </c>
    </row>
    <row r="109" spans="1:123" ht="12.75" customHeight="1" x14ac:dyDescent="0.2">
      <c r="A109" s="94">
        <v>1</v>
      </c>
      <c r="B109" s="117" t="s">
        <v>243</v>
      </c>
      <c r="C109" s="116" t="s">
        <v>244</v>
      </c>
      <c r="D109" s="111" t="s">
        <v>296</v>
      </c>
      <c r="E109" s="140"/>
      <c r="F109" s="73"/>
      <c r="G109" s="73"/>
      <c r="H109" s="73"/>
      <c r="I109" s="73"/>
      <c r="J109" s="73"/>
      <c r="K109" s="73"/>
      <c r="L109" s="73"/>
      <c r="M109" s="73"/>
      <c r="N109" s="73"/>
      <c r="O109" s="73"/>
      <c r="P109" s="73">
        <v>3</v>
      </c>
      <c r="Q109" s="73">
        <v>3</v>
      </c>
      <c r="R109" s="73">
        <v>3</v>
      </c>
      <c r="S109" s="73"/>
      <c r="T109" s="73"/>
      <c r="U109" s="73"/>
      <c r="V109" s="73"/>
      <c r="W109" s="73"/>
      <c r="X109" s="73"/>
      <c r="Y109" s="73"/>
      <c r="Z109" s="73"/>
      <c r="AA109" s="73"/>
      <c r="AB109" s="73"/>
      <c r="AC109" s="73"/>
      <c r="AD109" s="73"/>
      <c r="AE109" s="73"/>
      <c r="AF109" s="73"/>
      <c r="AG109" s="73"/>
      <c r="AH109" s="73"/>
      <c r="AI109" s="73">
        <v>3</v>
      </c>
      <c r="AJ109" s="73">
        <v>3</v>
      </c>
      <c r="AK109" s="73">
        <v>3</v>
      </c>
      <c r="AL109" s="73"/>
      <c r="AM109" s="73"/>
      <c r="AN109" s="73"/>
      <c r="AO109" s="73"/>
      <c r="AP109" s="73"/>
      <c r="AQ109" s="73"/>
      <c r="AR109" s="73"/>
      <c r="AS109" s="73"/>
      <c r="AT109" s="73"/>
      <c r="AU109" s="73"/>
      <c r="AV109" s="73"/>
      <c r="AW109" s="73"/>
      <c r="AX109" s="73"/>
      <c r="AY109" s="73"/>
      <c r="AZ109" s="73"/>
      <c r="BA109" s="73"/>
      <c r="BB109" s="73"/>
      <c r="BC109" s="73"/>
      <c r="BD109" s="73">
        <v>3</v>
      </c>
      <c r="BE109" s="73">
        <v>3</v>
      </c>
      <c r="BF109" s="73">
        <v>3</v>
      </c>
      <c r="BG109" s="73">
        <v>3</v>
      </c>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4"/>
      <c r="DL109" s="68">
        <f t="shared" si="35"/>
        <v>0</v>
      </c>
      <c r="DM109" s="69">
        <f t="shared" si="36"/>
        <v>1</v>
      </c>
      <c r="DN109" s="69">
        <f t="shared" si="37"/>
        <v>0</v>
      </c>
      <c r="DO109" s="70">
        <f t="shared" si="38"/>
        <v>0</v>
      </c>
      <c r="DP109" s="120">
        <v>0</v>
      </c>
      <c r="DQ109" s="121">
        <f t="shared" si="39"/>
        <v>0</v>
      </c>
    </row>
    <row r="110" spans="1:123" ht="12.75" customHeight="1" x14ac:dyDescent="0.2">
      <c r="A110" s="94">
        <v>1</v>
      </c>
      <c r="B110" s="117" t="s">
        <v>245</v>
      </c>
      <c r="C110" s="116" t="s">
        <v>246</v>
      </c>
      <c r="D110" s="111" t="s">
        <v>296</v>
      </c>
      <c r="E110" s="140"/>
      <c r="F110" s="73"/>
      <c r="G110" s="73"/>
      <c r="H110" s="73"/>
      <c r="I110" s="73"/>
      <c r="J110" s="73"/>
      <c r="K110" s="73"/>
      <c r="L110" s="73"/>
      <c r="M110" s="73"/>
      <c r="N110" s="73"/>
      <c r="O110" s="73"/>
      <c r="P110" s="73"/>
      <c r="Q110" s="73"/>
      <c r="R110" s="73"/>
      <c r="S110" s="73">
        <v>3</v>
      </c>
      <c r="T110" s="73">
        <v>3</v>
      </c>
      <c r="U110" s="73">
        <v>3</v>
      </c>
      <c r="V110" s="73"/>
      <c r="W110" s="73"/>
      <c r="X110" s="73"/>
      <c r="Y110" s="73"/>
      <c r="Z110" s="73"/>
      <c r="AA110" s="73"/>
      <c r="AB110" s="73"/>
      <c r="AC110" s="73"/>
      <c r="AD110" s="73"/>
      <c r="AE110" s="73"/>
      <c r="AF110" s="73"/>
      <c r="AG110" s="73"/>
      <c r="AH110" s="73"/>
      <c r="AI110" s="73"/>
      <c r="AJ110" s="73"/>
      <c r="AK110" s="73"/>
      <c r="AL110" s="73">
        <v>3</v>
      </c>
      <c r="AM110" s="73">
        <v>3</v>
      </c>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4"/>
      <c r="DL110" s="68">
        <f t="shared" si="35"/>
        <v>0</v>
      </c>
      <c r="DM110" s="69">
        <f t="shared" si="36"/>
        <v>1</v>
      </c>
      <c r="DN110" s="69">
        <f t="shared" si="37"/>
        <v>0</v>
      </c>
      <c r="DO110" s="70">
        <f t="shared" si="38"/>
        <v>0</v>
      </c>
      <c r="DP110" s="120">
        <v>0</v>
      </c>
      <c r="DQ110" s="121">
        <f t="shared" si="39"/>
        <v>0</v>
      </c>
    </row>
    <row r="111" spans="1:123" ht="12.75" customHeight="1" x14ac:dyDescent="0.2">
      <c r="A111" s="94">
        <v>1</v>
      </c>
      <c r="B111" s="117">
        <v>64690647</v>
      </c>
      <c r="C111" s="116" t="s">
        <v>421</v>
      </c>
      <c r="D111" s="111" t="s">
        <v>296</v>
      </c>
      <c r="E111" s="140"/>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v>3</v>
      </c>
      <c r="AO111" s="73">
        <v>3</v>
      </c>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4"/>
      <c r="DL111" s="68">
        <f t="shared" si="35"/>
        <v>0</v>
      </c>
      <c r="DM111" s="69">
        <f t="shared" si="36"/>
        <v>1</v>
      </c>
      <c r="DN111" s="69">
        <f t="shared" si="37"/>
        <v>0</v>
      </c>
      <c r="DO111" s="70">
        <f t="shared" si="38"/>
        <v>0</v>
      </c>
      <c r="DP111" s="120">
        <v>0</v>
      </c>
      <c r="DQ111" s="121">
        <f t="shared" si="39"/>
        <v>0</v>
      </c>
    </row>
    <row r="112" spans="1:123" ht="12.75" customHeight="1" x14ac:dyDescent="0.2">
      <c r="A112" s="94">
        <v>1</v>
      </c>
      <c r="B112" s="117" t="s">
        <v>248</v>
      </c>
      <c r="C112" s="116" t="s">
        <v>422</v>
      </c>
      <c r="D112" s="111" t="s">
        <v>296</v>
      </c>
      <c r="E112" s="140"/>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v>3</v>
      </c>
      <c r="AQ112" s="73">
        <v>3</v>
      </c>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4"/>
      <c r="DL112" s="68">
        <f t="shared" si="35"/>
        <v>0</v>
      </c>
      <c r="DM112" s="69">
        <f t="shared" si="36"/>
        <v>1</v>
      </c>
      <c r="DN112" s="69">
        <f t="shared" si="37"/>
        <v>0</v>
      </c>
      <c r="DO112" s="70">
        <f t="shared" si="38"/>
        <v>0</v>
      </c>
      <c r="DP112" s="120">
        <v>0</v>
      </c>
      <c r="DQ112" s="121">
        <f t="shared" si="39"/>
        <v>0</v>
      </c>
    </row>
    <row r="113" spans="1:123" s="32" customFormat="1" ht="12.75" customHeight="1" x14ac:dyDescent="0.2">
      <c r="A113" s="108"/>
      <c r="B113" s="152" t="s">
        <v>165</v>
      </c>
      <c r="C113" s="161" t="s">
        <v>178</v>
      </c>
      <c r="D113" s="111" t="s">
        <v>296</v>
      </c>
      <c r="E113" s="141"/>
      <c r="F113" s="38"/>
      <c r="G113" s="38"/>
      <c r="H113" s="38"/>
      <c r="I113" s="38"/>
      <c r="J113" s="38"/>
      <c r="K113" s="38"/>
      <c r="L113" s="38"/>
      <c r="M113" s="38"/>
      <c r="N113" s="38"/>
      <c r="O113" s="38"/>
      <c r="P113" s="38"/>
      <c r="Q113" s="38"/>
      <c r="R113" s="38"/>
      <c r="S113" s="38"/>
      <c r="T113" s="38"/>
      <c r="U113" s="38"/>
      <c r="V113" s="73"/>
      <c r="W113" s="73"/>
      <c r="X113" s="73"/>
      <c r="Y113" s="73"/>
      <c r="Z113" s="73"/>
      <c r="AA113" s="73"/>
      <c r="AB113" s="73"/>
      <c r="AC113" s="73"/>
      <c r="AD113" s="73"/>
      <c r="AE113" s="73"/>
      <c r="AF113" s="73"/>
      <c r="AG113" s="38"/>
      <c r="AH113" s="38"/>
      <c r="AI113" s="73"/>
      <c r="AJ113" s="38"/>
      <c r="AK113" s="38"/>
      <c r="AL113" s="73"/>
      <c r="AM113" s="38"/>
      <c r="AN113" s="38"/>
      <c r="AO113" s="73"/>
      <c r="AP113" s="38"/>
      <c r="AQ113" s="38"/>
      <c r="AR113" s="38"/>
      <c r="AS113" s="38"/>
      <c r="AT113" s="38"/>
      <c r="AU113" s="38"/>
      <c r="AV113" s="38"/>
      <c r="AW113" s="38"/>
      <c r="AX113" s="38"/>
      <c r="AY113" s="38"/>
      <c r="AZ113" s="38"/>
      <c r="BA113" s="38"/>
      <c r="BB113" s="73"/>
      <c r="BC113" s="73"/>
      <c r="BD113" s="38"/>
      <c r="BE113" s="38"/>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109"/>
      <c r="DL113" s="68" t="str">
        <f t="shared" ref="DL113:DL143" si="40">IF(A113="","",IF(AND(ISERROR(SEARCH("U",E113))=FALSE,CoatedBoards=TRUE),0,IF(AND(ISERROR(SEARCH("C",E113))=FALSE,CoatedBoards=FALSE),0,SUMPRODUCT($E$6:$DK$6,E113:DK113))))</f>
        <v/>
      </c>
      <c r="DM113" s="69" t="str">
        <f t="shared" ref="DM113:DM143" si="41">IF(A113="","",VLOOKUP(A113,TheMatrix,5,FALSE))</f>
        <v/>
      </c>
      <c r="DN113" s="69" t="str">
        <f t="shared" ref="DN113:DN143" si="42">IF(A113="","",IF(DL113&gt;0,MAX(CEILING(DL113/VLOOKUP(A113,TheMatrix,3,FALSE),1)*VLOOKUP(A113,TheMatrix,2,FALSE),VLOOKUP(A113,TheMatrix,4,FALSE)),0))</f>
        <v/>
      </c>
      <c r="DO113" s="70" t="str">
        <f t="shared" ref="DO113:DO143" si="43">IF(A113="","",IF(DM113&gt;SparingLevel,0,DN113))</f>
        <v/>
      </c>
      <c r="DP113" s="120"/>
      <c r="DQ113" s="121" t="str">
        <f t="shared" ref="DQ113:DQ143" si="44">IF(A113="","",IF(ISERROR(DO113*DP113),IF(DO113&lt;&gt;0,"Ask for Quote",0),DO113*DP113))</f>
        <v/>
      </c>
      <c r="DS113" s="27"/>
    </row>
    <row r="114" spans="1:123" s="32" customFormat="1" ht="12.75" customHeight="1" x14ac:dyDescent="0.2">
      <c r="A114" s="108">
        <v>7</v>
      </c>
      <c r="B114" s="98" t="s">
        <v>110</v>
      </c>
      <c r="C114" s="31" t="s">
        <v>179</v>
      </c>
      <c r="D114" s="111" t="s">
        <v>296</v>
      </c>
      <c r="E114" s="141"/>
      <c r="F114" s="38">
        <v>1</v>
      </c>
      <c r="G114" s="38">
        <v>1</v>
      </c>
      <c r="H114" s="38">
        <v>1</v>
      </c>
      <c r="I114" s="38">
        <v>1</v>
      </c>
      <c r="J114" s="38">
        <v>1</v>
      </c>
      <c r="K114" s="38">
        <v>1</v>
      </c>
      <c r="L114" s="38">
        <v>1</v>
      </c>
      <c r="M114" s="38"/>
      <c r="N114" s="38"/>
      <c r="O114" s="38"/>
      <c r="P114" s="38"/>
      <c r="Q114" s="38"/>
      <c r="R114" s="38"/>
      <c r="S114" s="38"/>
      <c r="T114" s="38"/>
      <c r="U114" s="38"/>
      <c r="V114" s="73">
        <v>1</v>
      </c>
      <c r="W114" s="73">
        <v>1</v>
      </c>
      <c r="X114" s="73">
        <v>1</v>
      </c>
      <c r="Y114" s="73">
        <v>1</v>
      </c>
      <c r="Z114" s="73">
        <v>1</v>
      </c>
      <c r="AA114" s="73">
        <v>1</v>
      </c>
      <c r="AB114" s="73">
        <v>1</v>
      </c>
      <c r="AC114" s="73">
        <v>1</v>
      </c>
      <c r="AD114" s="73"/>
      <c r="AE114" s="73"/>
      <c r="AF114" s="73"/>
      <c r="AG114" s="38"/>
      <c r="AH114" s="38"/>
      <c r="AI114" s="73"/>
      <c r="AJ114" s="38"/>
      <c r="AK114" s="38"/>
      <c r="AL114" s="73"/>
      <c r="AM114" s="38"/>
      <c r="AN114" s="38"/>
      <c r="AO114" s="73"/>
      <c r="AP114" s="38"/>
      <c r="AQ114" s="38"/>
      <c r="AR114" s="38">
        <v>1</v>
      </c>
      <c r="AS114" s="38">
        <v>1</v>
      </c>
      <c r="AT114" s="38">
        <v>1</v>
      </c>
      <c r="AU114" s="38">
        <v>1</v>
      </c>
      <c r="AV114" s="38">
        <v>1</v>
      </c>
      <c r="AW114" s="38">
        <v>1</v>
      </c>
      <c r="AX114" s="38">
        <v>1</v>
      </c>
      <c r="AY114" s="38">
        <v>1</v>
      </c>
      <c r="AZ114" s="38"/>
      <c r="BA114" s="38"/>
      <c r="BB114" s="73"/>
      <c r="BC114" s="73"/>
      <c r="BD114" s="38"/>
      <c r="BE114" s="38"/>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109"/>
      <c r="DL114" s="68">
        <f t="shared" si="40"/>
        <v>0</v>
      </c>
      <c r="DM114" s="69" t="str">
        <f t="shared" si="41"/>
        <v>PCS</v>
      </c>
      <c r="DN114" s="69">
        <f t="shared" si="42"/>
        <v>0</v>
      </c>
      <c r="DO114" s="70">
        <f t="shared" si="43"/>
        <v>0</v>
      </c>
      <c r="DP114" s="120">
        <v>0</v>
      </c>
      <c r="DQ114" s="121">
        <f t="shared" si="44"/>
        <v>0</v>
      </c>
      <c r="DS114" s="27"/>
    </row>
    <row r="115" spans="1:123" s="32" customFormat="1" ht="12.75" customHeight="1" x14ac:dyDescent="0.2">
      <c r="A115" s="108">
        <v>7</v>
      </c>
      <c r="B115" s="98" t="s">
        <v>111</v>
      </c>
      <c r="C115" s="31" t="s">
        <v>180</v>
      </c>
      <c r="D115" s="111" t="s">
        <v>296</v>
      </c>
      <c r="E115" s="141"/>
      <c r="F115" s="38"/>
      <c r="G115" s="38"/>
      <c r="H115" s="38"/>
      <c r="I115" s="38"/>
      <c r="J115" s="38"/>
      <c r="K115" s="38"/>
      <c r="L115" s="38"/>
      <c r="M115" s="38">
        <v>1</v>
      </c>
      <c r="N115" s="38">
        <v>1</v>
      </c>
      <c r="O115" s="38"/>
      <c r="P115" s="38"/>
      <c r="Q115" s="38"/>
      <c r="R115" s="38"/>
      <c r="S115" s="38"/>
      <c r="T115" s="38"/>
      <c r="U115" s="38"/>
      <c r="V115" s="73"/>
      <c r="W115" s="73"/>
      <c r="X115" s="73"/>
      <c r="Y115" s="73"/>
      <c r="Z115" s="73"/>
      <c r="AA115" s="73"/>
      <c r="AB115" s="73"/>
      <c r="AC115" s="73"/>
      <c r="AD115" s="73">
        <v>1</v>
      </c>
      <c r="AE115" s="73">
        <v>1</v>
      </c>
      <c r="AF115" s="73">
        <v>1</v>
      </c>
      <c r="AG115" s="38"/>
      <c r="AH115" s="38"/>
      <c r="AI115" s="73"/>
      <c r="AJ115" s="38"/>
      <c r="AK115" s="38"/>
      <c r="AL115" s="73"/>
      <c r="AM115" s="38"/>
      <c r="AN115" s="38"/>
      <c r="AO115" s="73"/>
      <c r="AP115" s="38"/>
      <c r="AQ115" s="38"/>
      <c r="AR115" s="38"/>
      <c r="AS115" s="38"/>
      <c r="AT115" s="38"/>
      <c r="AU115" s="38"/>
      <c r="AV115" s="38"/>
      <c r="AW115" s="38"/>
      <c r="AX115" s="38"/>
      <c r="AY115" s="38"/>
      <c r="AZ115" s="38">
        <v>1</v>
      </c>
      <c r="BA115" s="38">
        <v>1</v>
      </c>
      <c r="BB115" s="73">
        <v>1</v>
      </c>
      <c r="BC115" s="73">
        <v>1</v>
      </c>
      <c r="BD115" s="38"/>
      <c r="BE115" s="38"/>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109"/>
      <c r="DL115" s="68">
        <f t="shared" si="40"/>
        <v>0</v>
      </c>
      <c r="DM115" s="69" t="str">
        <f t="shared" si="41"/>
        <v>PCS</v>
      </c>
      <c r="DN115" s="69">
        <f t="shared" si="42"/>
        <v>0</v>
      </c>
      <c r="DO115" s="70">
        <f t="shared" si="43"/>
        <v>0</v>
      </c>
      <c r="DP115" s="120">
        <v>0</v>
      </c>
      <c r="DQ115" s="121">
        <f t="shared" si="44"/>
        <v>0</v>
      </c>
      <c r="DS115" s="27"/>
    </row>
    <row r="116" spans="1:123" s="32" customFormat="1" ht="12.75" customHeight="1" x14ac:dyDescent="0.2">
      <c r="A116" s="108">
        <v>7</v>
      </c>
      <c r="B116" s="98" t="s">
        <v>112</v>
      </c>
      <c r="C116" s="31" t="s">
        <v>181</v>
      </c>
      <c r="D116" s="111" t="s">
        <v>296</v>
      </c>
      <c r="E116" s="141"/>
      <c r="F116" s="38"/>
      <c r="G116" s="38"/>
      <c r="H116" s="38"/>
      <c r="I116" s="38"/>
      <c r="J116" s="38"/>
      <c r="K116" s="38"/>
      <c r="L116" s="38"/>
      <c r="M116" s="38"/>
      <c r="N116" s="38"/>
      <c r="O116" s="38">
        <v>1</v>
      </c>
      <c r="P116" s="38"/>
      <c r="Q116" s="38"/>
      <c r="R116" s="38"/>
      <c r="S116" s="38"/>
      <c r="T116" s="38"/>
      <c r="U116" s="38"/>
      <c r="V116" s="73"/>
      <c r="W116" s="73"/>
      <c r="X116" s="73"/>
      <c r="Y116" s="73"/>
      <c r="Z116" s="73"/>
      <c r="AA116" s="73"/>
      <c r="AB116" s="73"/>
      <c r="AC116" s="73"/>
      <c r="AD116" s="73"/>
      <c r="AE116" s="73"/>
      <c r="AF116" s="73"/>
      <c r="AG116" s="38">
        <v>1</v>
      </c>
      <c r="AH116" s="38">
        <v>1</v>
      </c>
      <c r="AI116" s="73"/>
      <c r="AJ116" s="38"/>
      <c r="AK116" s="38"/>
      <c r="AL116" s="73"/>
      <c r="AM116" s="38"/>
      <c r="AN116" s="38"/>
      <c r="AO116" s="73"/>
      <c r="AP116" s="38"/>
      <c r="AQ116" s="38"/>
      <c r="AR116" s="38"/>
      <c r="AS116" s="38"/>
      <c r="AT116" s="38"/>
      <c r="AU116" s="38"/>
      <c r="AV116" s="38"/>
      <c r="AW116" s="38"/>
      <c r="AX116" s="38"/>
      <c r="AY116" s="38"/>
      <c r="AZ116" s="38"/>
      <c r="BA116" s="38"/>
      <c r="BB116" s="73"/>
      <c r="BC116" s="73"/>
      <c r="BD116" s="38"/>
      <c r="BE116" s="38"/>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109"/>
      <c r="DL116" s="68">
        <f t="shared" si="40"/>
        <v>0</v>
      </c>
      <c r="DM116" s="69" t="str">
        <f t="shared" si="41"/>
        <v>PCS</v>
      </c>
      <c r="DN116" s="69">
        <f t="shared" si="42"/>
        <v>0</v>
      </c>
      <c r="DO116" s="70">
        <f t="shared" si="43"/>
        <v>0</v>
      </c>
      <c r="DP116" s="120">
        <v>0</v>
      </c>
      <c r="DQ116" s="121">
        <f t="shared" si="44"/>
        <v>0</v>
      </c>
      <c r="DS116" s="27"/>
    </row>
    <row r="117" spans="1:123" s="32" customFormat="1" ht="12.75" customHeight="1" x14ac:dyDescent="0.2">
      <c r="A117" s="108">
        <v>7</v>
      </c>
      <c r="B117" s="98" t="s">
        <v>250</v>
      </c>
      <c r="C117" s="31" t="s">
        <v>251</v>
      </c>
      <c r="D117" s="111" t="s">
        <v>296</v>
      </c>
      <c r="E117" s="141"/>
      <c r="F117" s="38"/>
      <c r="G117" s="38"/>
      <c r="H117" s="38"/>
      <c r="I117" s="38"/>
      <c r="J117" s="38"/>
      <c r="K117" s="38"/>
      <c r="L117" s="38"/>
      <c r="M117" s="38"/>
      <c r="N117" s="38"/>
      <c r="O117" s="38"/>
      <c r="P117" s="38">
        <v>1</v>
      </c>
      <c r="Q117" s="38">
        <v>1</v>
      </c>
      <c r="R117" s="38"/>
      <c r="S117" s="38"/>
      <c r="T117" s="38"/>
      <c r="U117" s="38"/>
      <c r="V117" s="73"/>
      <c r="W117" s="73"/>
      <c r="X117" s="73"/>
      <c r="Y117" s="73"/>
      <c r="Z117" s="73"/>
      <c r="AA117" s="73"/>
      <c r="AB117" s="73"/>
      <c r="AC117" s="73"/>
      <c r="AD117" s="73"/>
      <c r="AE117" s="73"/>
      <c r="AF117" s="73"/>
      <c r="AG117" s="38"/>
      <c r="AH117" s="38"/>
      <c r="AI117" s="73">
        <v>1</v>
      </c>
      <c r="AJ117" s="38">
        <v>1</v>
      </c>
      <c r="AK117" s="38"/>
      <c r="AL117" s="73"/>
      <c r="AM117" s="38"/>
      <c r="AN117" s="38"/>
      <c r="AO117" s="73"/>
      <c r="AP117" s="38"/>
      <c r="AQ117" s="38"/>
      <c r="AR117" s="38"/>
      <c r="AS117" s="38"/>
      <c r="AT117" s="38"/>
      <c r="AU117" s="38"/>
      <c r="AV117" s="38"/>
      <c r="AW117" s="38"/>
      <c r="AX117" s="38"/>
      <c r="AY117" s="38"/>
      <c r="AZ117" s="38"/>
      <c r="BA117" s="38"/>
      <c r="BB117" s="73"/>
      <c r="BC117" s="73"/>
      <c r="BD117" s="38">
        <v>1</v>
      </c>
      <c r="BE117" s="38">
        <v>1</v>
      </c>
      <c r="BF117" s="73">
        <v>1</v>
      </c>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109"/>
      <c r="DL117" s="68">
        <f t="shared" si="40"/>
        <v>0</v>
      </c>
      <c r="DM117" s="69" t="str">
        <f t="shared" si="41"/>
        <v>PCS</v>
      </c>
      <c r="DN117" s="69">
        <f t="shared" si="42"/>
        <v>0</v>
      </c>
      <c r="DO117" s="70">
        <f t="shared" si="43"/>
        <v>0</v>
      </c>
      <c r="DP117" s="120">
        <v>0</v>
      </c>
      <c r="DQ117" s="121">
        <f t="shared" si="44"/>
        <v>0</v>
      </c>
      <c r="DS117" s="27"/>
    </row>
    <row r="118" spans="1:123" s="32" customFormat="1" ht="12.75" customHeight="1" x14ac:dyDescent="0.2">
      <c r="A118" s="108">
        <v>7</v>
      </c>
      <c r="B118" s="98" t="s">
        <v>252</v>
      </c>
      <c r="C118" s="31" t="s">
        <v>253</v>
      </c>
      <c r="D118" s="111" t="s">
        <v>296</v>
      </c>
      <c r="E118" s="141"/>
      <c r="F118" s="38"/>
      <c r="G118" s="38"/>
      <c r="H118" s="38"/>
      <c r="I118" s="38"/>
      <c r="J118" s="38"/>
      <c r="K118" s="38"/>
      <c r="L118" s="38"/>
      <c r="M118" s="38"/>
      <c r="N118" s="38"/>
      <c r="O118" s="38"/>
      <c r="P118" s="38"/>
      <c r="Q118" s="38"/>
      <c r="R118" s="38">
        <v>1</v>
      </c>
      <c r="S118" s="38">
        <v>1</v>
      </c>
      <c r="T118" s="38"/>
      <c r="U118" s="38"/>
      <c r="V118" s="73"/>
      <c r="W118" s="73"/>
      <c r="X118" s="73"/>
      <c r="Y118" s="73"/>
      <c r="Z118" s="73"/>
      <c r="AA118" s="73"/>
      <c r="AB118" s="73"/>
      <c r="AC118" s="73"/>
      <c r="AD118" s="73"/>
      <c r="AE118" s="73"/>
      <c r="AF118" s="73"/>
      <c r="AG118" s="38"/>
      <c r="AH118" s="38"/>
      <c r="AI118" s="73"/>
      <c r="AJ118" s="38"/>
      <c r="AK118" s="38">
        <v>1</v>
      </c>
      <c r="AL118" s="73">
        <v>1</v>
      </c>
      <c r="AM118" s="38"/>
      <c r="AN118" s="38"/>
      <c r="AO118" s="73"/>
      <c r="AP118" s="38"/>
      <c r="AQ118" s="38"/>
      <c r="AR118" s="38"/>
      <c r="AS118" s="38"/>
      <c r="AT118" s="38"/>
      <c r="AU118" s="38"/>
      <c r="AV118" s="38"/>
      <c r="AW118" s="38"/>
      <c r="AX118" s="38"/>
      <c r="AY118" s="38"/>
      <c r="AZ118" s="38"/>
      <c r="BA118" s="38"/>
      <c r="BB118" s="73"/>
      <c r="BC118" s="73"/>
      <c r="BD118" s="38"/>
      <c r="BE118" s="38"/>
      <c r="BF118" s="73"/>
      <c r="BG118" s="73">
        <v>1</v>
      </c>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109"/>
      <c r="DL118" s="68">
        <f t="shared" si="40"/>
        <v>0</v>
      </c>
      <c r="DM118" s="69" t="str">
        <f t="shared" si="41"/>
        <v>PCS</v>
      </c>
      <c r="DN118" s="69">
        <f t="shared" si="42"/>
        <v>0</v>
      </c>
      <c r="DO118" s="70">
        <f t="shared" si="43"/>
        <v>0</v>
      </c>
      <c r="DP118" s="120">
        <v>0</v>
      </c>
      <c r="DQ118" s="121">
        <f t="shared" si="44"/>
        <v>0</v>
      </c>
      <c r="DS118" s="27"/>
    </row>
    <row r="119" spans="1:123" s="32" customFormat="1" ht="12.75" customHeight="1" x14ac:dyDescent="0.2">
      <c r="A119" s="108">
        <v>7</v>
      </c>
      <c r="B119" s="98" t="s">
        <v>254</v>
      </c>
      <c r="C119" s="31" t="s">
        <v>255</v>
      </c>
      <c r="D119" s="111" t="s">
        <v>296</v>
      </c>
      <c r="E119" s="141"/>
      <c r="F119" s="38"/>
      <c r="G119" s="38"/>
      <c r="H119" s="38"/>
      <c r="I119" s="38"/>
      <c r="J119" s="38"/>
      <c r="K119" s="38"/>
      <c r="L119" s="38"/>
      <c r="M119" s="38"/>
      <c r="N119" s="38"/>
      <c r="O119" s="38"/>
      <c r="P119" s="38"/>
      <c r="Q119" s="38"/>
      <c r="R119" s="38"/>
      <c r="S119" s="38"/>
      <c r="T119" s="38">
        <v>1</v>
      </c>
      <c r="U119" s="38">
        <v>1</v>
      </c>
      <c r="V119" s="73"/>
      <c r="W119" s="73"/>
      <c r="X119" s="73"/>
      <c r="Y119" s="73"/>
      <c r="Z119" s="73"/>
      <c r="AA119" s="73"/>
      <c r="AB119" s="73"/>
      <c r="AC119" s="73"/>
      <c r="AD119" s="73"/>
      <c r="AE119" s="73"/>
      <c r="AF119" s="73"/>
      <c r="AG119" s="38"/>
      <c r="AH119" s="38"/>
      <c r="AI119" s="73"/>
      <c r="AJ119" s="38"/>
      <c r="AK119" s="38"/>
      <c r="AL119" s="73"/>
      <c r="AM119" s="38">
        <v>1</v>
      </c>
      <c r="AN119" s="38"/>
      <c r="AO119" s="73"/>
      <c r="AP119" s="38"/>
      <c r="AQ119" s="38"/>
      <c r="AR119" s="38"/>
      <c r="AS119" s="38"/>
      <c r="AT119" s="38"/>
      <c r="AU119" s="38"/>
      <c r="AV119" s="38"/>
      <c r="AW119" s="38"/>
      <c r="AX119" s="38"/>
      <c r="AY119" s="38"/>
      <c r="AZ119" s="38"/>
      <c r="BA119" s="38"/>
      <c r="BB119" s="73"/>
      <c r="BC119" s="73"/>
      <c r="BD119" s="38"/>
      <c r="BE119" s="38"/>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109"/>
      <c r="DL119" s="68">
        <f t="shared" si="40"/>
        <v>0</v>
      </c>
      <c r="DM119" s="69" t="str">
        <f t="shared" si="41"/>
        <v>PCS</v>
      </c>
      <c r="DN119" s="69">
        <f t="shared" si="42"/>
        <v>0</v>
      </c>
      <c r="DO119" s="70">
        <f t="shared" si="43"/>
        <v>0</v>
      </c>
      <c r="DP119" s="120">
        <v>0</v>
      </c>
      <c r="DQ119" s="121">
        <f t="shared" si="44"/>
        <v>0</v>
      </c>
      <c r="DS119" s="27"/>
    </row>
    <row r="120" spans="1:123" s="32" customFormat="1" ht="12.75" customHeight="1" x14ac:dyDescent="0.2">
      <c r="A120" s="108">
        <v>7</v>
      </c>
      <c r="B120" s="98" t="s">
        <v>256</v>
      </c>
      <c r="C120" s="31" t="s">
        <v>257</v>
      </c>
      <c r="D120" s="111" t="s">
        <v>296</v>
      </c>
      <c r="E120" s="141"/>
      <c r="F120" s="38"/>
      <c r="G120" s="38"/>
      <c r="H120" s="38"/>
      <c r="I120" s="38"/>
      <c r="J120" s="38"/>
      <c r="K120" s="38"/>
      <c r="L120" s="38"/>
      <c r="M120" s="38"/>
      <c r="N120" s="38"/>
      <c r="O120" s="38"/>
      <c r="P120" s="38"/>
      <c r="Q120" s="38"/>
      <c r="R120" s="38"/>
      <c r="S120" s="38"/>
      <c r="T120" s="38"/>
      <c r="U120" s="38"/>
      <c r="V120" s="73"/>
      <c r="W120" s="73"/>
      <c r="X120" s="73"/>
      <c r="Y120" s="73"/>
      <c r="Z120" s="73"/>
      <c r="AA120" s="73"/>
      <c r="AB120" s="73"/>
      <c r="AC120" s="73"/>
      <c r="AD120" s="73"/>
      <c r="AE120" s="73"/>
      <c r="AF120" s="73"/>
      <c r="AG120" s="38"/>
      <c r="AH120" s="38"/>
      <c r="AI120" s="73"/>
      <c r="AJ120" s="38"/>
      <c r="AK120" s="38"/>
      <c r="AL120" s="73"/>
      <c r="AM120" s="38"/>
      <c r="AN120" s="38">
        <v>1</v>
      </c>
      <c r="AO120" s="73">
        <v>1</v>
      </c>
      <c r="AP120" s="38">
        <v>1</v>
      </c>
      <c r="AQ120" s="38">
        <v>1</v>
      </c>
      <c r="AR120" s="38"/>
      <c r="AS120" s="38"/>
      <c r="AT120" s="38"/>
      <c r="AU120" s="38"/>
      <c r="AV120" s="38"/>
      <c r="AW120" s="38"/>
      <c r="AX120" s="38"/>
      <c r="AY120" s="38"/>
      <c r="AZ120" s="38"/>
      <c r="BA120" s="38"/>
      <c r="BB120" s="73"/>
      <c r="BC120" s="73"/>
      <c r="BD120" s="38"/>
      <c r="BE120" s="38"/>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109"/>
      <c r="DL120" s="68">
        <f t="shared" si="40"/>
        <v>0</v>
      </c>
      <c r="DM120" s="69" t="str">
        <f t="shared" si="41"/>
        <v>PCS</v>
      </c>
      <c r="DN120" s="69">
        <f t="shared" si="42"/>
        <v>0</v>
      </c>
      <c r="DO120" s="70">
        <f t="shared" si="43"/>
        <v>0</v>
      </c>
      <c r="DP120" s="120">
        <v>0</v>
      </c>
      <c r="DQ120" s="121">
        <f t="shared" si="44"/>
        <v>0</v>
      </c>
      <c r="DS120" s="27"/>
    </row>
    <row r="121" spans="1:123" ht="25.5" customHeight="1" x14ac:dyDescent="0.2">
      <c r="A121" s="94"/>
      <c r="B121" s="155" t="s">
        <v>172</v>
      </c>
      <c r="C121" s="146"/>
      <c r="D121" s="111" t="s">
        <v>174</v>
      </c>
      <c r="E121" s="140"/>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4"/>
      <c r="DL121" s="68" t="str">
        <f t="shared" si="40"/>
        <v/>
      </c>
      <c r="DM121" s="69" t="str">
        <f t="shared" si="41"/>
        <v/>
      </c>
      <c r="DN121" s="69" t="str">
        <f t="shared" si="42"/>
        <v/>
      </c>
      <c r="DO121" s="70" t="str">
        <f t="shared" si="43"/>
        <v/>
      </c>
      <c r="DP121" s="120"/>
      <c r="DQ121" s="121" t="str">
        <f t="shared" si="44"/>
        <v/>
      </c>
    </row>
    <row r="122" spans="1:123" ht="12.75" customHeight="1" x14ac:dyDescent="0.2">
      <c r="A122" s="94"/>
      <c r="B122" s="145" t="s">
        <v>92</v>
      </c>
      <c r="C122" s="146"/>
      <c r="D122" s="111" t="s">
        <v>174</v>
      </c>
      <c r="E122" s="140"/>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4"/>
      <c r="DL122" s="68" t="str">
        <f t="shared" si="40"/>
        <v/>
      </c>
      <c r="DM122" s="69" t="str">
        <f t="shared" si="41"/>
        <v/>
      </c>
      <c r="DN122" s="69" t="str">
        <f t="shared" si="42"/>
        <v/>
      </c>
      <c r="DO122" s="70" t="str">
        <f t="shared" si="43"/>
        <v/>
      </c>
      <c r="DP122" s="120"/>
      <c r="DQ122" s="121" t="str">
        <f t="shared" si="44"/>
        <v/>
      </c>
    </row>
    <row r="123" spans="1:123" ht="12.75" customHeight="1" x14ac:dyDescent="0.2">
      <c r="A123" s="94">
        <v>9</v>
      </c>
      <c r="B123" s="30" t="s">
        <v>142</v>
      </c>
      <c r="C123" s="31" t="s">
        <v>143</v>
      </c>
      <c r="D123" s="111" t="s">
        <v>174</v>
      </c>
      <c r="E123" s="140"/>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v>1</v>
      </c>
      <c r="BJ123" s="73">
        <v>1</v>
      </c>
      <c r="BK123" s="73">
        <v>1</v>
      </c>
      <c r="BL123" s="73">
        <v>1</v>
      </c>
      <c r="BM123" s="73"/>
      <c r="BN123" s="73"/>
      <c r="BO123" s="73"/>
      <c r="BP123" s="73"/>
      <c r="BQ123" s="73"/>
      <c r="BR123" s="73"/>
      <c r="BS123" s="73"/>
      <c r="BT123" s="73"/>
      <c r="BU123" s="73"/>
      <c r="BV123" s="73"/>
      <c r="BW123" s="73"/>
      <c r="BX123" s="73"/>
      <c r="BY123" s="73">
        <v>1</v>
      </c>
      <c r="BZ123" s="73">
        <v>1</v>
      </c>
      <c r="CA123" s="73">
        <v>1</v>
      </c>
      <c r="CB123" s="73">
        <v>1</v>
      </c>
      <c r="CC123" s="73">
        <v>1</v>
      </c>
      <c r="CD123" s="73"/>
      <c r="CE123" s="73"/>
      <c r="CF123" s="73"/>
      <c r="CG123" s="73"/>
      <c r="CH123" s="73"/>
      <c r="CI123" s="73"/>
      <c r="CJ123" s="73"/>
      <c r="CK123" s="73"/>
      <c r="CL123" s="73"/>
      <c r="CM123" s="73"/>
      <c r="CN123" s="73"/>
      <c r="CO123" s="73"/>
      <c r="CP123" s="73"/>
      <c r="CQ123" s="73"/>
      <c r="CR123" s="73"/>
      <c r="CS123" s="73"/>
      <c r="CT123" s="73"/>
      <c r="CU123" s="73">
        <v>1</v>
      </c>
      <c r="CV123" s="73">
        <v>1</v>
      </c>
      <c r="CW123" s="73">
        <v>1</v>
      </c>
      <c r="CX123" s="73">
        <v>1</v>
      </c>
      <c r="CY123" s="73">
        <v>1</v>
      </c>
      <c r="CZ123" s="73"/>
      <c r="DA123" s="73"/>
      <c r="DB123" s="73"/>
      <c r="DC123" s="73"/>
      <c r="DD123" s="73"/>
      <c r="DE123" s="73"/>
      <c r="DF123" s="73"/>
      <c r="DG123" s="73"/>
      <c r="DH123" s="73"/>
      <c r="DI123" s="73"/>
      <c r="DJ123" s="73"/>
      <c r="DK123" s="74"/>
      <c r="DL123" s="68">
        <f t="shared" si="40"/>
        <v>0</v>
      </c>
      <c r="DM123" s="69">
        <f t="shared" si="41"/>
        <v>3</v>
      </c>
      <c r="DN123" s="69">
        <f t="shared" si="42"/>
        <v>0</v>
      </c>
      <c r="DO123" s="70">
        <f t="shared" si="43"/>
        <v>0</v>
      </c>
      <c r="DP123" s="120">
        <v>0</v>
      </c>
      <c r="DQ123" s="121">
        <f t="shared" si="44"/>
        <v>0</v>
      </c>
    </row>
    <row r="124" spans="1:123" ht="12.75" customHeight="1" x14ac:dyDescent="0.2">
      <c r="A124" s="94">
        <v>9</v>
      </c>
      <c r="B124" s="97" t="s">
        <v>134</v>
      </c>
      <c r="C124" s="31" t="s">
        <v>135</v>
      </c>
      <c r="D124" s="111" t="s">
        <v>174</v>
      </c>
      <c r="E124" s="140"/>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v>1</v>
      </c>
      <c r="DA124" s="73"/>
      <c r="DB124" s="73"/>
      <c r="DC124" s="73"/>
      <c r="DD124" s="73"/>
      <c r="DE124" s="73"/>
      <c r="DF124" s="73"/>
      <c r="DG124" s="73"/>
      <c r="DH124" s="73"/>
      <c r="DI124" s="73"/>
      <c r="DJ124" s="73"/>
      <c r="DK124" s="74"/>
      <c r="DL124" s="68">
        <f t="shared" si="40"/>
        <v>0</v>
      </c>
      <c r="DM124" s="69">
        <f t="shared" si="41"/>
        <v>3</v>
      </c>
      <c r="DN124" s="69">
        <f t="shared" si="42"/>
        <v>0</v>
      </c>
      <c r="DO124" s="70">
        <f t="shared" si="43"/>
        <v>0</v>
      </c>
      <c r="DP124" s="120">
        <v>0</v>
      </c>
      <c r="DQ124" s="121">
        <f t="shared" si="44"/>
        <v>0</v>
      </c>
    </row>
    <row r="125" spans="1:123" ht="12.75" customHeight="1" x14ac:dyDescent="0.2">
      <c r="A125" s="94">
        <v>9</v>
      </c>
      <c r="B125" s="97" t="s">
        <v>136</v>
      </c>
      <c r="C125" s="31" t="s">
        <v>137</v>
      </c>
      <c r="D125" s="111" t="s">
        <v>174</v>
      </c>
      <c r="E125" s="140"/>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v>1</v>
      </c>
      <c r="BN125" s="73">
        <v>1</v>
      </c>
      <c r="BO125" s="73">
        <v>1</v>
      </c>
      <c r="BP125" s="73"/>
      <c r="BQ125" s="73"/>
      <c r="BR125" s="73"/>
      <c r="BS125" s="73"/>
      <c r="BT125" s="73"/>
      <c r="BU125" s="73"/>
      <c r="BV125" s="73"/>
      <c r="BW125" s="73"/>
      <c r="BX125" s="73"/>
      <c r="BY125" s="73"/>
      <c r="BZ125" s="73"/>
      <c r="CA125" s="73"/>
      <c r="CB125" s="73"/>
      <c r="CC125" s="73"/>
      <c r="CD125" s="73">
        <v>1</v>
      </c>
      <c r="CE125" s="73">
        <v>1</v>
      </c>
      <c r="CF125" s="73">
        <v>1</v>
      </c>
      <c r="CG125" s="73">
        <v>1</v>
      </c>
      <c r="CH125" s="73">
        <v>1</v>
      </c>
      <c r="CI125" s="73"/>
      <c r="CJ125" s="73"/>
      <c r="CK125" s="73"/>
      <c r="CL125" s="73"/>
      <c r="CM125" s="73"/>
      <c r="CN125" s="73"/>
      <c r="CO125" s="73"/>
      <c r="CP125" s="73"/>
      <c r="CQ125" s="73"/>
      <c r="CR125" s="73"/>
      <c r="CS125" s="73"/>
      <c r="CT125" s="73"/>
      <c r="CU125" s="73"/>
      <c r="CV125" s="73"/>
      <c r="CW125" s="73"/>
      <c r="CX125" s="73"/>
      <c r="CY125" s="73"/>
      <c r="CZ125" s="73"/>
      <c r="DA125" s="73">
        <v>1</v>
      </c>
      <c r="DB125" s="73">
        <v>1</v>
      </c>
      <c r="DC125" s="73">
        <v>1</v>
      </c>
      <c r="DD125" s="73">
        <v>1</v>
      </c>
      <c r="DE125" s="73"/>
      <c r="DF125" s="73"/>
      <c r="DG125" s="73"/>
      <c r="DH125" s="73"/>
      <c r="DI125" s="73"/>
      <c r="DJ125" s="73"/>
      <c r="DK125" s="74"/>
      <c r="DL125" s="68">
        <f t="shared" si="40"/>
        <v>0</v>
      </c>
      <c r="DM125" s="69">
        <f t="shared" si="41"/>
        <v>3</v>
      </c>
      <c r="DN125" s="69">
        <f t="shared" si="42"/>
        <v>0</v>
      </c>
      <c r="DO125" s="70">
        <f t="shared" si="43"/>
        <v>0</v>
      </c>
      <c r="DP125" s="120">
        <v>0</v>
      </c>
      <c r="DQ125" s="121">
        <f t="shared" si="44"/>
        <v>0</v>
      </c>
    </row>
    <row r="126" spans="1:123" ht="12.75" customHeight="1" x14ac:dyDescent="0.2">
      <c r="A126" s="94">
        <v>9</v>
      </c>
      <c r="B126" s="97" t="s">
        <v>138</v>
      </c>
      <c r="C126" s="31" t="s">
        <v>139</v>
      </c>
      <c r="D126" s="111" t="s">
        <v>174</v>
      </c>
      <c r="E126" s="140"/>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v>1</v>
      </c>
      <c r="BQ126" s="73">
        <v>1</v>
      </c>
      <c r="BR126" s="73">
        <v>1</v>
      </c>
      <c r="BS126" s="73"/>
      <c r="BT126" s="73"/>
      <c r="BU126" s="73"/>
      <c r="BV126" s="73"/>
      <c r="BW126" s="73"/>
      <c r="BX126" s="73"/>
      <c r="BY126" s="73"/>
      <c r="BZ126" s="73"/>
      <c r="CA126" s="73"/>
      <c r="CB126" s="73"/>
      <c r="CC126" s="73"/>
      <c r="CD126" s="73"/>
      <c r="CE126" s="73"/>
      <c r="CF126" s="73"/>
      <c r="CG126" s="73"/>
      <c r="CH126" s="73"/>
      <c r="CI126" s="73">
        <v>1</v>
      </c>
      <c r="CJ126" s="73">
        <v>1</v>
      </c>
      <c r="CK126" s="73">
        <v>1</v>
      </c>
      <c r="CL126" s="73"/>
      <c r="CM126" s="73"/>
      <c r="CN126" s="73"/>
      <c r="CO126" s="73"/>
      <c r="CP126" s="73"/>
      <c r="CQ126" s="73"/>
      <c r="CR126" s="73"/>
      <c r="CS126" s="73"/>
      <c r="CT126" s="73"/>
      <c r="CU126" s="73"/>
      <c r="CV126" s="73"/>
      <c r="CW126" s="73"/>
      <c r="CX126" s="73"/>
      <c r="CY126" s="73"/>
      <c r="CZ126" s="73"/>
      <c r="DA126" s="73"/>
      <c r="DB126" s="73"/>
      <c r="DC126" s="73"/>
      <c r="DD126" s="73"/>
      <c r="DE126" s="73">
        <v>1</v>
      </c>
      <c r="DF126" s="73">
        <v>1</v>
      </c>
      <c r="DG126" s="73"/>
      <c r="DH126" s="73"/>
      <c r="DI126" s="73"/>
      <c r="DJ126" s="73"/>
      <c r="DK126" s="74"/>
      <c r="DL126" s="68">
        <f t="shared" si="40"/>
        <v>0</v>
      </c>
      <c r="DM126" s="69">
        <f t="shared" si="41"/>
        <v>3</v>
      </c>
      <c r="DN126" s="69">
        <f t="shared" si="42"/>
        <v>0</v>
      </c>
      <c r="DO126" s="70">
        <f t="shared" si="43"/>
        <v>0</v>
      </c>
      <c r="DP126" s="120">
        <v>0</v>
      </c>
      <c r="DQ126" s="121">
        <f t="shared" si="44"/>
        <v>0</v>
      </c>
    </row>
    <row r="127" spans="1:123" ht="12.75" customHeight="1" x14ac:dyDescent="0.2">
      <c r="A127" s="94">
        <v>9</v>
      </c>
      <c r="B127" s="30" t="s">
        <v>258</v>
      </c>
      <c r="C127" s="31" t="s">
        <v>259</v>
      </c>
      <c r="D127" s="111" t="s">
        <v>174</v>
      </c>
      <c r="E127" s="140"/>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v>1</v>
      </c>
      <c r="BT127" s="73"/>
      <c r="BU127" s="73"/>
      <c r="BV127" s="73"/>
      <c r="BW127" s="73"/>
      <c r="BX127" s="73"/>
      <c r="BY127" s="73"/>
      <c r="BZ127" s="73"/>
      <c r="CA127" s="73"/>
      <c r="CB127" s="73"/>
      <c r="CC127" s="73"/>
      <c r="CD127" s="73"/>
      <c r="CE127" s="73"/>
      <c r="CF127" s="73"/>
      <c r="CG127" s="73"/>
      <c r="CH127" s="73"/>
      <c r="CI127" s="73"/>
      <c r="CJ127" s="73"/>
      <c r="CK127" s="73"/>
      <c r="CL127" s="73">
        <v>1</v>
      </c>
      <c r="CM127" s="73"/>
      <c r="CN127" s="73"/>
      <c r="CO127" s="73"/>
      <c r="CP127" s="73"/>
      <c r="CQ127" s="73"/>
      <c r="CR127" s="73"/>
      <c r="CS127" s="73"/>
      <c r="CT127" s="73"/>
      <c r="CU127" s="73"/>
      <c r="CV127" s="73"/>
      <c r="CW127" s="73"/>
      <c r="CX127" s="73"/>
      <c r="CY127" s="73"/>
      <c r="CZ127" s="73"/>
      <c r="DA127" s="73"/>
      <c r="DB127" s="73"/>
      <c r="DC127" s="73"/>
      <c r="DD127" s="73"/>
      <c r="DE127" s="73"/>
      <c r="DF127" s="73"/>
      <c r="DG127" s="73">
        <v>1</v>
      </c>
      <c r="DH127" s="73">
        <v>1</v>
      </c>
      <c r="DI127" s="73"/>
      <c r="DJ127" s="73"/>
      <c r="DK127" s="74"/>
      <c r="DL127" s="68">
        <f t="shared" si="40"/>
        <v>0</v>
      </c>
      <c r="DM127" s="69">
        <f t="shared" si="41"/>
        <v>3</v>
      </c>
      <c r="DN127" s="69">
        <f t="shared" si="42"/>
        <v>0</v>
      </c>
      <c r="DO127" s="70">
        <f t="shared" si="43"/>
        <v>0</v>
      </c>
      <c r="DP127" s="120">
        <v>0</v>
      </c>
      <c r="DQ127" s="121">
        <f t="shared" si="44"/>
        <v>0</v>
      </c>
    </row>
    <row r="128" spans="1:123" ht="12.75" customHeight="1" x14ac:dyDescent="0.2">
      <c r="A128" s="94">
        <v>9</v>
      </c>
      <c r="B128" s="97" t="s">
        <v>260</v>
      </c>
      <c r="C128" s="31" t="s">
        <v>261</v>
      </c>
      <c r="D128" s="111" t="s">
        <v>174</v>
      </c>
      <c r="E128" s="140"/>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v>1</v>
      </c>
      <c r="BU128" s="73"/>
      <c r="BV128" s="73"/>
      <c r="BW128" s="73"/>
      <c r="BX128" s="73"/>
      <c r="BY128" s="73"/>
      <c r="BZ128" s="73"/>
      <c r="CA128" s="73"/>
      <c r="CB128" s="73"/>
      <c r="CC128" s="73"/>
      <c r="CD128" s="73"/>
      <c r="CE128" s="73"/>
      <c r="CF128" s="73"/>
      <c r="CG128" s="73"/>
      <c r="CH128" s="73"/>
      <c r="CI128" s="73"/>
      <c r="CJ128" s="73"/>
      <c r="CK128" s="73"/>
      <c r="CL128" s="73"/>
      <c r="CM128" s="73">
        <v>1</v>
      </c>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v>1</v>
      </c>
      <c r="DJ128" s="73"/>
      <c r="DK128" s="74"/>
      <c r="DL128" s="68">
        <f t="shared" si="40"/>
        <v>0</v>
      </c>
      <c r="DM128" s="69">
        <f t="shared" si="41"/>
        <v>3</v>
      </c>
      <c r="DN128" s="69">
        <f t="shared" si="42"/>
        <v>0</v>
      </c>
      <c r="DO128" s="70">
        <f t="shared" si="43"/>
        <v>0</v>
      </c>
      <c r="DP128" s="120">
        <v>0</v>
      </c>
      <c r="DQ128" s="121">
        <f t="shared" si="44"/>
        <v>0</v>
      </c>
    </row>
    <row r="129" spans="1:123" ht="12.75" customHeight="1" x14ac:dyDescent="0.2">
      <c r="A129" s="94">
        <v>9</v>
      </c>
      <c r="B129" s="97" t="s">
        <v>262</v>
      </c>
      <c r="C129" s="31" t="s">
        <v>263</v>
      </c>
      <c r="D129" s="111" t="s">
        <v>174</v>
      </c>
      <c r="E129" s="140"/>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v>1</v>
      </c>
      <c r="BV129" s="73">
        <v>1</v>
      </c>
      <c r="BW129" s="73"/>
      <c r="BX129" s="73"/>
      <c r="BY129" s="73"/>
      <c r="BZ129" s="73"/>
      <c r="CA129" s="73"/>
      <c r="CB129" s="73"/>
      <c r="CC129" s="73"/>
      <c r="CD129" s="73"/>
      <c r="CE129" s="73"/>
      <c r="CF129" s="73"/>
      <c r="CG129" s="73"/>
      <c r="CH129" s="73"/>
      <c r="CI129" s="73"/>
      <c r="CJ129" s="73"/>
      <c r="CK129" s="73"/>
      <c r="CL129" s="73"/>
      <c r="CM129" s="73"/>
      <c r="CN129" s="73">
        <v>1</v>
      </c>
      <c r="CO129" s="73">
        <v>1</v>
      </c>
      <c r="CP129" s="73"/>
      <c r="CQ129" s="73"/>
      <c r="CR129" s="73"/>
      <c r="CS129" s="73"/>
      <c r="CT129" s="73"/>
      <c r="CU129" s="73"/>
      <c r="CV129" s="73"/>
      <c r="CW129" s="73"/>
      <c r="CX129" s="73"/>
      <c r="CY129" s="73"/>
      <c r="CZ129" s="73"/>
      <c r="DA129" s="73"/>
      <c r="DB129" s="73"/>
      <c r="DC129" s="73"/>
      <c r="DD129" s="73"/>
      <c r="DE129" s="73"/>
      <c r="DF129" s="73"/>
      <c r="DG129" s="73"/>
      <c r="DH129" s="73"/>
      <c r="DI129" s="73"/>
      <c r="DJ129" s="73">
        <v>1</v>
      </c>
      <c r="DK129" s="74"/>
      <c r="DL129" s="68">
        <f t="shared" si="40"/>
        <v>0</v>
      </c>
      <c r="DM129" s="69">
        <f t="shared" si="41"/>
        <v>3</v>
      </c>
      <c r="DN129" s="69">
        <f t="shared" si="42"/>
        <v>0</v>
      </c>
      <c r="DO129" s="70">
        <f t="shared" si="43"/>
        <v>0</v>
      </c>
      <c r="DP129" s="120">
        <v>0</v>
      </c>
      <c r="DQ129" s="121">
        <f t="shared" si="44"/>
        <v>0</v>
      </c>
    </row>
    <row r="130" spans="1:123" ht="12.75" customHeight="1" x14ac:dyDescent="0.2">
      <c r="A130" s="94">
        <v>9</v>
      </c>
      <c r="B130" s="30" t="s">
        <v>264</v>
      </c>
      <c r="C130" s="31" t="s">
        <v>265</v>
      </c>
      <c r="D130" s="111" t="s">
        <v>174</v>
      </c>
      <c r="E130" s="140"/>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v>1</v>
      </c>
      <c r="BX130" s="73">
        <v>1</v>
      </c>
      <c r="BY130" s="73"/>
      <c r="BZ130" s="73"/>
      <c r="CA130" s="73"/>
      <c r="CB130" s="73"/>
      <c r="CC130" s="73"/>
      <c r="CD130" s="73"/>
      <c r="CE130" s="73"/>
      <c r="CF130" s="73"/>
      <c r="CG130" s="73"/>
      <c r="CH130" s="73"/>
      <c r="CI130" s="73"/>
      <c r="CJ130" s="73"/>
      <c r="CK130" s="73"/>
      <c r="CL130" s="73"/>
      <c r="CM130" s="73"/>
      <c r="CN130" s="73"/>
      <c r="CO130" s="73"/>
      <c r="CP130" s="73">
        <v>1</v>
      </c>
      <c r="CQ130" s="73"/>
      <c r="CR130" s="73"/>
      <c r="CS130" s="73"/>
      <c r="CT130" s="73"/>
      <c r="CU130" s="73"/>
      <c r="CV130" s="73"/>
      <c r="CW130" s="73"/>
      <c r="CX130" s="73"/>
      <c r="CY130" s="73"/>
      <c r="CZ130" s="73"/>
      <c r="DA130" s="73"/>
      <c r="DB130" s="73"/>
      <c r="DC130" s="73"/>
      <c r="DD130" s="73"/>
      <c r="DE130" s="73"/>
      <c r="DF130" s="73"/>
      <c r="DG130" s="73"/>
      <c r="DH130" s="73"/>
      <c r="DI130" s="73"/>
      <c r="DJ130" s="73"/>
      <c r="DK130" s="74"/>
      <c r="DL130" s="68">
        <f t="shared" si="40"/>
        <v>0</v>
      </c>
      <c r="DM130" s="69">
        <f t="shared" si="41"/>
        <v>3</v>
      </c>
      <c r="DN130" s="69">
        <f t="shared" si="42"/>
        <v>0</v>
      </c>
      <c r="DO130" s="70">
        <f t="shared" si="43"/>
        <v>0</v>
      </c>
      <c r="DP130" s="120">
        <v>0</v>
      </c>
      <c r="DQ130" s="121">
        <f t="shared" si="44"/>
        <v>0</v>
      </c>
    </row>
    <row r="131" spans="1:123" ht="12.75" customHeight="1" x14ac:dyDescent="0.2">
      <c r="A131" s="94">
        <v>9</v>
      </c>
      <c r="B131" s="97" t="s">
        <v>221</v>
      </c>
      <c r="C131" s="31" t="s">
        <v>222</v>
      </c>
      <c r="D131" s="111" t="s">
        <v>174</v>
      </c>
      <c r="E131" s="140"/>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v>1</v>
      </c>
      <c r="CR131" s="73">
        <v>1</v>
      </c>
      <c r="CS131" s="73">
        <v>1</v>
      </c>
      <c r="CT131" s="73">
        <v>1</v>
      </c>
      <c r="CU131" s="73"/>
      <c r="CV131" s="73"/>
      <c r="CW131" s="73"/>
      <c r="CX131" s="73"/>
      <c r="CY131" s="73"/>
      <c r="CZ131" s="73"/>
      <c r="DA131" s="73"/>
      <c r="DB131" s="73"/>
      <c r="DC131" s="73"/>
      <c r="DD131" s="73"/>
      <c r="DE131" s="73"/>
      <c r="DF131" s="73"/>
      <c r="DG131" s="73"/>
      <c r="DH131" s="73"/>
      <c r="DI131" s="73"/>
      <c r="DJ131" s="73"/>
      <c r="DK131" s="74"/>
      <c r="DL131" s="68">
        <f t="shared" si="40"/>
        <v>0</v>
      </c>
      <c r="DM131" s="69">
        <f t="shared" si="41"/>
        <v>3</v>
      </c>
      <c r="DN131" s="69">
        <f t="shared" si="42"/>
        <v>0</v>
      </c>
      <c r="DO131" s="70">
        <f t="shared" si="43"/>
        <v>0</v>
      </c>
      <c r="DP131" s="120">
        <v>0</v>
      </c>
      <c r="DQ131" s="121">
        <f t="shared" si="44"/>
        <v>0</v>
      </c>
    </row>
    <row r="132" spans="1:123" ht="12.75" customHeight="1" x14ac:dyDescent="0.2">
      <c r="A132" s="94"/>
      <c r="B132" s="145" t="s">
        <v>98</v>
      </c>
      <c r="C132" s="146"/>
      <c r="D132" s="111" t="s">
        <v>174</v>
      </c>
      <c r="E132" s="140"/>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4"/>
      <c r="DL132" s="68" t="str">
        <f t="shared" si="40"/>
        <v/>
      </c>
      <c r="DM132" s="69" t="str">
        <f t="shared" si="41"/>
        <v/>
      </c>
      <c r="DN132" s="69" t="str">
        <f t="shared" si="42"/>
        <v/>
      </c>
      <c r="DO132" s="70" t="str">
        <f t="shared" si="43"/>
        <v/>
      </c>
      <c r="DP132" s="120"/>
      <c r="DQ132" s="121" t="str">
        <f t="shared" si="44"/>
        <v/>
      </c>
    </row>
    <row r="133" spans="1:123" ht="12.75" customHeight="1" x14ac:dyDescent="0.2">
      <c r="A133" s="94">
        <v>9</v>
      </c>
      <c r="B133" s="97" t="s">
        <v>140</v>
      </c>
      <c r="C133" s="31" t="s">
        <v>141</v>
      </c>
      <c r="D133" s="111" t="s">
        <v>174</v>
      </c>
      <c r="E133" s="140"/>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v>1</v>
      </c>
      <c r="BJ133" s="73">
        <v>1</v>
      </c>
      <c r="BK133" s="73">
        <v>1</v>
      </c>
      <c r="BL133" s="73">
        <v>1</v>
      </c>
      <c r="BM133" s="73"/>
      <c r="BN133" s="73"/>
      <c r="BO133" s="73"/>
      <c r="BP133" s="73"/>
      <c r="BQ133" s="73"/>
      <c r="BR133" s="73"/>
      <c r="BS133" s="73"/>
      <c r="BT133" s="73"/>
      <c r="BU133" s="73"/>
      <c r="BV133" s="73"/>
      <c r="BW133" s="73"/>
      <c r="BX133" s="73"/>
      <c r="BY133" s="73">
        <v>1</v>
      </c>
      <c r="BZ133" s="73">
        <v>1</v>
      </c>
      <c r="CA133" s="73">
        <v>1</v>
      </c>
      <c r="CB133" s="73">
        <v>1</v>
      </c>
      <c r="CC133" s="73">
        <v>1</v>
      </c>
      <c r="CD133" s="73"/>
      <c r="CE133" s="73"/>
      <c r="CF133" s="73"/>
      <c r="CG133" s="73"/>
      <c r="CH133" s="73"/>
      <c r="CI133" s="73"/>
      <c r="CJ133" s="73"/>
      <c r="CK133" s="73"/>
      <c r="CL133" s="73"/>
      <c r="CM133" s="73"/>
      <c r="CN133" s="73"/>
      <c r="CO133" s="73"/>
      <c r="CP133" s="73"/>
      <c r="CQ133" s="73"/>
      <c r="CR133" s="73"/>
      <c r="CS133" s="73"/>
      <c r="CT133" s="73"/>
      <c r="CU133" s="73">
        <v>1</v>
      </c>
      <c r="CV133" s="73">
        <v>1</v>
      </c>
      <c r="CW133" s="73">
        <v>1</v>
      </c>
      <c r="CX133" s="73">
        <v>1</v>
      </c>
      <c r="CY133" s="73">
        <v>1</v>
      </c>
      <c r="CZ133" s="73"/>
      <c r="DA133" s="73"/>
      <c r="DB133" s="73"/>
      <c r="DC133" s="73"/>
      <c r="DD133" s="73"/>
      <c r="DE133" s="73"/>
      <c r="DF133" s="73"/>
      <c r="DG133" s="73"/>
      <c r="DH133" s="73"/>
      <c r="DI133" s="73"/>
      <c r="DJ133" s="73"/>
      <c r="DK133" s="74"/>
      <c r="DL133" s="68">
        <f t="shared" si="40"/>
        <v>0</v>
      </c>
      <c r="DM133" s="69">
        <f t="shared" si="41"/>
        <v>3</v>
      </c>
      <c r="DN133" s="69">
        <f t="shared" si="42"/>
        <v>0</v>
      </c>
      <c r="DO133" s="70">
        <f t="shared" si="43"/>
        <v>0</v>
      </c>
      <c r="DP133" s="120">
        <v>0</v>
      </c>
      <c r="DQ133" s="121">
        <f t="shared" si="44"/>
        <v>0</v>
      </c>
    </row>
    <row r="134" spans="1:123" ht="12.75" customHeight="1" x14ac:dyDescent="0.2">
      <c r="A134" s="94">
        <v>9</v>
      </c>
      <c r="B134" s="97" t="s">
        <v>142</v>
      </c>
      <c r="C134" s="31" t="s">
        <v>143</v>
      </c>
      <c r="D134" s="111" t="s">
        <v>174</v>
      </c>
      <c r="E134" s="140"/>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v>1</v>
      </c>
      <c r="BN134" s="73">
        <v>1</v>
      </c>
      <c r="BO134" s="73"/>
      <c r="BP134" s="73"/>
      <c r="BQ134" s="73"/>
      <c r="BR134" s="73"/>
      <c r="BS134" s="73"/>
      <c r="BT134" s="73"/>
      <c r="BU134" s="73"/>
      <c r="BV134" s="73"/>
      <c r="BW134" s="73"/>
      <c r="BX134" s="73"/>
      <c r="BY134" s="73"/>
      <c r="BZ134" s="73"/>
      <c r="CA134" s="73"/>
      <c r="CB134" s="73"/>
      <c r="CC134" s="73"/>
      <c r="CD134" s="73">
        <v>1</v>
      </c>
      <c r="CE134" s="73">
        <v>1</v>
      </c>
      <c r="CF134" s="73"/>
      <c r="CG134" s="73"/>
      <c r="CH134" s="73"/>
      <c r="CI134" s="73"/>
      <c r="CJ134" s="73"/>
      <c r="CK134" s="73"/>
      <c r="CL134" s="73"/>
      <c r="CM134" s="73"/>
      <c r="CN134" s="73"/>
      <c r="CO134" s="73"/>
      <c r="CP134" s="73"/>
      <c r="CQ134" s="73"/>
      <c r="CR134" s="73"/>
      <c r="CS134" s="73"/>
      <c r="CT134" s="73"/>
      <c r="CU134" s="73"/>
      <c r="CV134" s="73"/>
      <c r="CW134" s="73"/>
      <c r="CX134" s="73"/>
      <c r="CY134" s="73"/>
      <c r="CZ134" s="73">
        <v>1</v>
      </c>
      <c r="DA134" s="73"/>
      <c r="DB134" s="73"/>
      <c r="DC134" s="73"/>
      <c r="DD134" s="73"/>
      <c r="DE134" s="73"/>
      <c r="DF134" s="73"/>
      <c r="DG134" s="73"/>
      <c r="DH134" s="73"/>
      <c r="DI134" s="73"/>
      <c r="DJ134" s="73"/>
      <c r="DK134" s="74"/>
      <c r="DL134" s="68">
        <f t="shared" si="40"/>
        <v>0</v>
      </c>
      <c r="DM134" s="69">
        <f t="shared" si="41"/>
        <v>3</v>
      </c>
      <c r="DN134" s="69">
        <f t="shared" si="42"/>
        <v>0</v>
      </c>
      <c r="DO134" s="70">
        <f t="shared" si="43"/>
        <v>0</v>
      </c>
      <c r="DP134" s="120">
        <v>0</v>
      </c>
      <c r="DQ134" s="121">
        <f t="shared" si="44"/>
        <v>0</v>
      </c>
    </row>
    <row r="135" spans="1:123" ht="12.75" customHeight="1" x14ac:dyDescent="0.2">
      <c r="A135" s="94">
        <v>9</v>
      </c>
      <c r="B135" s="30" t="s">
        <v>144</v>
      </c>
      <c r="C135" s="31" t="s">
        <v>145</v>
      </c>
      <c r="D135" s="111" t="s">
        <v>174</v>
      </c>
      <c r="E135" s="140"/>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v>1</v>
      </c>
      <c r="BP135" s="73"/>
      <c r="BQ135" s="73"/>
      <c r="BR135" s="73"/>
      <c r="BS135" s="73"/>
      <c r="BT135" s="73"/>
      <c r="BU135" s="73"/>
      <c r="BV135" s="73"/>
      <c r="BW135" s="73"/>
      <c r="BX135" s="73"/>
      <c r="BY135" s="73"/>
      <c r="BZ135" s="73"/>
      <c r="CA135" s="73"/>
      <c r="CB135" s="73"/>
      <c r="CC135" s="73"/>
      <c r="CD135" s="73"/>
      <c r="CE135" s="73"/>
      <c r="CF135" s="73">
        <v>1</v>
      </c>
      <c r="CG135" s="73">
        <v>1</v>
      </c>
      <c r="CH135" s="73">
        <v>1</v>
      </c>
      <c r="CI135" s="73"/>
      <c r="CJ135" s="73"/>
      <c r="CK135" s="73"/>
      <c r="CL135" s="73"/>
      <c r="CM135" s="73"/>
      <c r="CN135" s="73"/>
      <c r="CO135" s="73"/>
      <c r="CP135" s="73"/>
      <c r="CQ135" s="73"/>
      <c r="CR135" s="73"/>
      <c r="CS135" s="73"/>
      <c r="CT135" s="73"/>
      <c r="CU135" s="73"/>
      <c r="CV135" s="73"/>
      <c r="CW135" s="73"/>
      <c r="CX135" s="73"/>
      <c r="CY135" s="73"/>
      <c r="CZ135" s="73"/>
      <c r="DA135" s="73">
        <v>1</v>
      </c>
      <c r="DB135" s="73">
        <v>1</v>
      </c>
      <c r="DC135" s="73">
        <v>1</v>
      </c>
      <c r="DD135" s="73">
        <v>1</v>
      </c>
      <c r="DE135" s="73"/>
      <c r="DF135" s="73"/>
      <c r="DG135" s="73"/>
      <c r="DH135" s="73"/>
      <c r="DI135" s="73"/>
      <c r="DJ135" s="73"/>
      <c r="DK135" s="74"/>
      <c r="DL135" s="68">
        <f t="shared" si="40"/>
        <v>0</v>
      </c>
      <c r="DM135" s="69">
        <f t="shared" si="41"/>
        <v>3</v>
      </c>
      <c r="DN135" s="69">
        <f t="shared" si="42"/>
        <v>0</v>
      </c>
      <c r="DO135" s="70">
        <f t="shared" si="43"/>
        <v>0</v>
      </c>
      <c r="DP135" s="120">
        <v>0</v>
      </c>
      <c r="DQ135" s="121">
        <f t="shared" si="44"/>
        <v>0</v>
      </c>
    </row>
    <row r="136" spans="1:123" ht="12.75" customHeight="1" x14ac:dyDescent="0.2">
      <c r="A136" s="94">
        <v>9</v>
      </c>
      <c r="B136" s="97" t="s">
        <v>146</v>
      </c>
      <c r="C136" s="31" t="s">
        <v>147</v>
      </c>
      <c r="D136" s="111" t="s">
        <v>174</v>
      </c>
      <c r="E136" s="140"/>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v>1</v>
      </c>
      <c r="BQ136" s="73">
        <v>1</v>
      </c>
      <c r="BR136" s="73">
        <v>1</v>
      </c>
      <c r="BS136" s="73"/>
      <c r="BT136" s="73"/>
      <c r="BU136" s="73"/>
      <c r="BV136" s="73"/>
      <c r="BW136" s="73"/>
      <c r="BX136" s="73"/>
      <c r="BY136" s="73"/>
      <c r="BZ136" s="73"/>
      <c r="CA136" s="73"/>
      <c r="CB136" s="73"/>
      <c r="CC136" s="73"/>
      <c r="CD136" s="73"/>
      <c r="CE136" s="73"/>
      <c r="CF136" s="73"/>
      <c r="CG136" s="73"/>
      <c r="CH136" s="73"/>
      <c r="CI136" s="73">
        <v>1</v>
      </c>
      <c r="CJ136" s="73">
        <v>1</v>
      </c>
      <c r="CK136" s="73">
        <v>1</v>
      </c>
      <c r="CL136" s="73"/>
      <c r="CM136" s="73"/>
      <c r="CN136" s="73"/>
      <c r="CO136" s="73"/>
      <c r="CP136" s="73"/>
      <c r="CQ136" s="73"/>
      <c r="CR136" s="73"/>
      <c r="CS136" s="73"/>
      <c r="CT136" s="73"/>
      <c r="CU136" s="73"/>
      <c r="CV136" s="73"/>
      <c r="CW136" s="73"/>
      <c r="CX136" s="73"/>
      <c r="CY136" s="73"/>
      <c r="CZ136" s="73"/>
      <c r="DA136" s="73"/>
      <c r="DB136" s="73"/>
      <c r="DC136" s="73"/>
      <c r="DD136" s="73"/>
      <c r="DE136" s="73">
        <v>1</v>
      </c>
      <c r="DF136" s="73">
        <v>1</v>
      </c>
      <c r="DG136" s="73"/>
      <c r="DH136" s="73"/>
      <c r="DI136" s="73"/>
      <c r="DJ136" s="73"/>
      <c r="DK136" s="74"/>
      <c r="DL136" s="68">
        <f t="shared" si="40"/>
        <v>0</v>
      </c>
      <c r="DM136" s="69">
        <f t="shared" si="41"/>
        <v>3</v>
      </c>
      <c r="DN136" s="69">
        <f t="shared" si="42"/>
        <v>0</v>
      </c>
      <c r="DO136" s="70">
        <f t="shared" si="43"/>
        <v>0</v>
      </c>
      <c r="DP136" s="120">
        <v>0</v>
      </c>
      <c r="DQ136" s="121">
        <f t="shared" si="44"/>
        <v>0</v>
      </c>
    </row>
    <row r="137" spans="1:123" ht="12.75" customHeight="1" x14ac:dyDescent="0.2">
      <c r="A137" s="94">
        <v>9</v>
      </c>
      <c r="B137" s="97" t="s">
        <v>138</v>
      </c>
      <c r="C137" s="31" t="s">
        <v>139</v>
      </c>
      <c r="D137" s="111" t="s">
        <v>174</v>
      </c>
      <c r="E137" s="140"/>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v>1</v>
      </c>
      <c r="BT137" s="73"/>
      <c r="BU137" s="73"/>
      <c r="BV137" s="73"/>
      <c r="BW137" s="73"/>
      <c r="BX137" s="73"/>
      <c r="BY137" s="73"/>
      <c r="BZ137" s="73"/>
      <c r="CA137" s="73"/>
      <c r="CB137" s="73"/>
      <c r="CC137" s="73"/>
      <c r="CD137" s="73"/>
      <c r="CE137" s="73"/>
      <c r="CF137" s="73"/>
      <c r="CG137" s="73"/>
      <c r="CH137" s="73"/>
      <c r="CI137" s="73"/>
      <c r="CJ137" s="73"/>
      <c r="CK137" s="73"/>
      <c r="CL137" s="73">
        <v>1</v>
      </c>
      <c r="CM137" s="73"/>
      <c r="CN137" s="73"/>
      <c r="CO137" s="73"/>
      <c r="CP137" s="73"/>
      <c r="CQ137" s="73"/>
      <c r="CR137" s="73"/>
      <c r="CS137" s="73"/>
      <c r="CT137" s="73"/>
      <c r="CU137" s="73"/>
      <c r="CV137" s="73"/>
      <c r="CW137" s="73"/>
      <c r="CX137" s="73"/>
      <c r="CY137" s="73"/>
      <c r="CZ137" s="73"/>
      <c r="DA137" s="73"/>
      <c r="DB137" s="73"/>
      <c r="DC137" s="73"/>
      <c r="DD137" s="73"/>
      <c r="DE137" s="73"/>
      <c r="DF137" s="73"/>
      <c r="DG137" s="73">
        <v>1</v>
      </c>
      <c r="DH137" s="73">
        <v>1</v>
      </c>
      <c r="DI137" s="73"/>
      <c r="DJ137" s="73"/>
      <c r="DK137" s="74"/>
      <c r="DL137" s="68">
        <f t="shared" si="40"/>
        <v>0</v>
      </c>
      <c r="DM137" s="69">
        <f t="shared" si="41"/>
        <v>3</v>
      </c>
      <c r="DN137" s="69">
        <f t="shared" si="42"/>
        <v>0</v>
      </c>
      <c r="DO137" s="70">
        <f t="shared" si="43"/>
        <v>0</v>
      </c>
      <c r="DP137" s="120">
        <v>0</v>
      </c>
      <c r="DQ137" s="121">
        <f t="shared" si="44"/>
        <v>0</v>
      </c>
    </row>
    <row r="138" spans="1:123" ht="12.75" customHeight="1" x14ac:dyDescent="0.2">
      <c r="A138" s="94">
        <v>9</v>
      </c>
      <c r="B138" s="30" t="s">
        <v>266</v>
      </c>
      <c r="C138" s="31" t="s">
        <v>267</v>
      </c>
      <c r="D138" s="111" t="s">
        <v>174</v>
      </c>
      <c r="E138" s="140"/>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v>1</v>
      </c>
      <c r="BU138" s="73"/>
      <c r="BV138" s="73"/>
      <c r="BW138" s="73"/>
      <c r="BX138" s="73"/>
      <c r="BY138" s="73"/>
      <c r="BZ138" s="73"/>
      <c r="CA138" s="73"/>
      <c r="CB138" s="73"/>
      <c r="CC138" s="73"/>
      <c r="CD138" s="73"/>
      <c r="CE138" s="73"/>
      <c r="CF138" s="73"/>
      <c r="CG138" s="73"/>
      <c r="CH138" s="73"/>
      <c r="CI138" s="73"/>
      <c r="CJ138" s="73"/>
      <c r="CK138" s="73"/>
      <c r="CL138" s="73"/>
      <c r="CM138" s="73">
        <v>1</v>
      </c>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v>1</v>
      </c>
      <c r="DJ138" s="73"/>
      <c r="DK138" s="74"/>
      <c r="DL138" s="68">
        <f t="shared" si="40"/>
        <v>0</v>
      </c>
      <c r="DM138" s="69">
        <f t="shared" si="41"/>
        <v>3</v>
      </c>
      <c r="DN138" s="69">
        <f t="shared" si="42"/>
        <v>0</v>
      </c>
      <c r="DO138" s="70">
        <f t="shared" si="43"/>
        <v>0</v>
      </c>
      <c r="DP138" s="120">
        <v>0</v>
      </c>
      <c r="DQ138" s="121">
        <f t="shared" si="44"/>
        <v>0</v>
      </c>
    </row>
    <row r="139" spans="1:123" ht="12.75" customHeight="1" x14ac:dyDescent="0.2">
      <c r="A139" s="94">
        <v>9</v>
      </c>
      <c r="B139" s="97" t="s">
        <v>258</v>
      </c>
      <c r="C139" s="31" t="s">
        <v>259</v>
      </c>
      <c r="D139" s="111" t="s">
        <v>174</v>
      </c>
      <c r="E139" s="140"/>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v>1</v>
      </c>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v>1</v>
      </c>
      <c r="DK139" s="74"/>
      <c r="DL139" s="68">
        <f t="shared" si="40"/>
        <v>0</v>
      </c>
      <c r="DM139" s="69">
        <f t="shared" si="41"/>
        <v>3</v>
      </c>
      <c r="DN139" s="69">
        <f t="shared" si="42"/>
        <v>0</v>
      </c>
      <c r="DO139" s="70">
        <f t="shared" si="43"/>
        <v>0</v>
      </c>
      <c r="DP139" s="120">
        <v>0</v>
      </c>
      <c r="DQ139" s="121">
        <f t="shared" si="44"/>
        <v>0</v>
      </c>
    </row>
    <row r="140" spans="1:123" ht="12.75" customHeight="1" x14ac:dyDescent="0.2">
      <c r="A140" s="94">
        <v>9</v>
      </c>
      <c r="B140" s="97" t="s">
        <v>260</v>
      </c>
      <c r="C140" s="31" t="s">
        <v>261</v>
      </c>
      <c r="D140" s="111" t="s">
        <v>174</v>
      </c>
      <c r="E140" s="140"/>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v>1</v>
      </c>
      <c r="BW140" s="73">
        <v>1</v>
      </c>
      <c r="BX140" s="73"/>
      <c r="BY140" s="73"/>
      <c r="BZ140" s="73"/>
      <c r="CA140" s="73"/>
      <c r="CB140" s="73"/>
      <c r="CC140" s="73"/>
      <c r="CD140" s="73"/>
      <c r="CE140" s="73"/>
      <c r="CF140" s="73"/>
      <c r="CG140" s="73"/>
      <c r="CH140" s="73"/>
      <c r="CI140" s="73"/>
      <c r="CJ140" s="73"/>
      <c r="CK140" s="73"/>
      <c r="CL140" s="73"/>
      <c r="CM140" s="73"/>
      <c r="CN140" s="73">
        <v>1</v>
      </c>
      <c r="CO140" s="73">
        <v>1</v>
      </c>
      <c r="CP140" s="73">
        <v>1</v>
      </c>
      <c r="CQ140" s="73"/>
      <c r="CR140" s="73"/>
      <c r="CS140" s="73"/>
      <c r="CT140" s="73"/>
      <c r="CU140" s="73"/>
      <c r="CV140" s="73"/>
      <c r="CW140" s="73"/>
      <c r="CX140" s="73"/>
      <c r="CY140" s="73"/>
      <c r="CZ140" s="73"/>
      <c r="DA140" s="73"/>
      <c r="DB140" s="73"/>
      <c r="DC140" s="73"/>
      <c r="DD140" s="73"/>
      <c r="DE140" s="73"/>
      <c r="DF140" s="73"/>
      <c r="DG140" s="73"/>
      <c r="DH140" s="73"/>
      <c r="DI140" s="73"/>
      <c r="DJ140" s="73"/>
      <c r="DK140" s="74"/>
      <c r="DL140" s="68">
        <f t="shared" si="40"/>
        <v>0</v>
      </c>
      <c r="DM140" s="69">
        <f t="shared" si="41"/>
        <v>3</v>
      </c>
      <c r="DN140" s="69">
        <f t="shared" si="42"/>
        <v>0</v>
      </c>
      <c r="DO140" s="70">
        <f t="shared" si="43"/>
        <v>0</v>
      </c>
      <c r="DP140" s="120">
        <v>0</v>
      </c>
      <c r="DQ140" s="121">
        <f t="shared" si="44"/>
        <v>0</v>
      </c>
    </row>
    <row r="141" spans="1:123" ht="12.75" customHeight="1" x14ac:dyDescent="0.2">
      <c r="A141" s="94">
        <v>9</v>
      </c>
      <c r="B141" s="30" t="s">
        <v>262</v>
      </c>
      <c r="C141" s="31" t="s">
        <v>263</v>
      </c>
      <c r="D141" s="111" t="s">
        <v>174</v>
      </c>
      <c r="E141" s="140"/>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v>1</v>
      </c>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4"/>
      <c r="DL141" s="68">
        <f t="shared" si="40"/>
        <v>0</v>
      </c>
      <c r="DM141" s="69">
        <f t="shared" si="41"/>
        <v>3</v>
      </c>
      <c r="DN141" s="69">
        <f t="shared" si="42"/>
        <v>0</v>
      </c>
      <c r="DO141" s="70">
        <f t="shared" si="43"/>
        <v>0</v>
      </c>
      <c r="DP141" s="120">
        <v>0</v>
      </c>
      <c r="DQ141" s="121">
        <f t="shared" si="44"/>
        <v>0</v>
      </c>
    </row>
    <row r="142" spans="1:123" ht="12.75" customHeight="1" x14ac:dyDescent="0.2">
      <c r="A142" s="94">
        <v>9</v>
      </c>
      <c r="B142" s="97" t="s">
        <v>223</v>
      </c>
      <c r="C142" s="31" t="s">
        <v>224</v>
      </c>
      <c r="D142" s="111" t="s">
        <v>174</v>
      </c>
      <c r="E142" s="140"/>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v>1</v>
      </c>
      <c r="CR142" s="73">
        <v>1</v>
      </c>
      <c r="CS142" s="73">
        <v>1</v>
      </c>
      <c r="CT142" s="73">
        <v>1</v>
      </c>
      <c r="CU142" s="73"/>
      <c r="CV142" s="73"/>
      <c r="CW142" s="73"/>
      <c r="CX142" s="73"/>
      <c r="CY142" s="73"/>
      <c r="CZ142" s="73"/>
      <c r="DA142" s="73"/>
      <c r="DB142" s="73"/>
      <c r="DC142" s="73"/>
      <c r="DD142" s="73"/>
      <c r="DE142" s="73"/>
      <c r="DF142" s="73"/>
      <c r="DG142" s="73"/>
      <c r="DH142" s="73"/>
      <c r="DI142" s="73"/>
      <c r="DJ142" s="73"/>
      <c r="DK142" s="74"/>
      <c r="DL142" s="68">
        <f t="shared" si="40"/>
        <v>0</v>
      </c>
      <c r="DM142" s="69">
        <f t="shared" si="41"/>
        <v>3</v>
      </c>
      <c r="DN142" s="69">
        <f t="shared" si="42"/>
        <v>0</v>
      </c>
      <c r="DO142" s="70">
        <f t="shared" si="43"/>
        <v>0</v>
      </c>
      <c r="DP142" s="120">
        <v>0</v>
      </c>
      <c r="DQ142" s="121">
        <f t="shared" si="44"/>
        <v>0</v>
      </c>
    </row>
    <row r="143" spans="1:123" ht="12.75" customHeight="1" x14ac:dyDescent="0.2">
      <c r="A143" s="94"/>
      <c r="B143" s="145" t="s">
        <v>133</v>
      </c>
      <c r="C143" s="146"/>
      <c r="D143" s="111" t="s">
        <v>174</v>
      </c>
      <c r="E143" s="140"/>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4"/>
      <c r="DL143" s="68" t="str">
        <f t="shared" si="40"/>
        <v/>
      </c>
      <c r="DM143" s="69" t="str">
        <f t="shared" si="41"/>
        <v/>
      </c>
      <c r="DN143" s="69" t="str">
        <f t="shared" si="42"/>
        <v/>
      </c>
      <c r="DO143" s="70" t="str">
        <f t="shared" si="43"/>
        <v/>
      </c>
      <c r="DP143" s="120"/>
      <c r="DQ143" s="121" t="str">
        <f t="shared" si="44"/>
        <v/>
      </c>
    </row>
    <row r="144" spans="1:123" s="32" customFormat="1" ht="12.75" customHeight="1" x14ac:dyDescent="0.2">
      <c r="A144" s="108">
        <v>12</v>
      </c>
      <c r="B144" s="98" t="s">
        <v>268</v>
      </c>
      <c r="C144" s="31" t="s">
        <v>269</v>
      </c>
      <c r="D144" s="111" t="s">
        <v>174</v>
      </c>
      <c r="E144" s="141"/>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v>1</v>
      </c>
      <c r="BJ144" s="73">
        <v>1</v>
      </c>
      <c r="BK144" s="73">
        <v>1</v>
      </c>
      <c r="BL144" s="73">
        <v>1</v>
      </c>
      <c r="BM144" s="73"/>
      <c r="BN144" s="73"/>
      <c r="BO144" s="73"/>
      <c r="BP144" s="73"/>
      <c r="BQ144" s="73"/>
      <c r="BR144" s="73"/>
      <c r="BS144" s="73"/>
      <c r="BT144" s="73"/>
      <c r="BU144" s="73"/>
      <c r="BV144" s="73"/>
      <c r="BW144" s="73"/>
      <c r="BX144" s="73"/>
      <c r="BY144" s="73">
        <v>1</v>
      </c>
      <c r="BZ144" s="73">
        <v>1</v>
      </c>
      <c r="CA144" s="73">
        <v>1</v>
      </c>
      <c r="CB144" s="73">
        <v>1</v>
      </c>
      <c r="CC144" s="73">
        <v>1</v>
      </c>
      <c r="CD144" s="73"/>
      <c r="CE144" s="73"/>
      <c r="CF144" s="73"/>
      <c r="CG144" s="73"/>
      <c r="CH144" s="73"/>
      <c r="CI144" s="73"/>
      <c r="CJ144" s="73"/>
      <c r="CK144" s="73"/>
      <c r="CL144" s="73"/>
      <c r="CM144" s="73"/>
      <c r="CN144" s="73"/>
      <c r="CO144" s="73"/>
      <c r="CP144" s="73"/>
      <c r="CQ144" s="73"/>
      <c r="CR144" s="73"/>
      <c r="CS144" s="73"/>
      <c r="CT144" s="73"/>
      <c r="CU144" s="73">
        <v>1</v>
      </c>
      <c r="CV144" s="73">
        <v>1</v>
      </c>
      <c r="CW144" s="73">
        <v>1</v>
      </c>
      <c r="CX144" s="73">
        <v>1</v>
      </c>
      <c r="CY144" s="73">
        <v>1</v>
      </c>
      <c r="CZ144" s="73"/>
      <c r="DA144" s="73"/>
      <c r="DB144" s="73"/>
      <c r="DC144" s="73"/>
      <c r="DD144" s="73"/>
      <c r="DE144" s="73"/>
      <c r="DF144" s="73"/>
      <c r="DG144" s="73"/>
      <c r="DH144" s="73"/>
      <c r="DI144" s="73"/>
      <c r="DJ144" s="73"/>
      <c r="DK144" s="109"/>
      <c r="DL144" s="68">
        <f t="shared" ref="DL144:DL148" si="45">IF(A144="","",IF(AND(ISERROR(SEARCH("U",E144))=FALSE,CoatedBoards=TRUE),0,IF(AND(ISERROR(SEARCH("C",E144))=FALSE,CoatedBoards=FALSE),0,SUMPRODUCT($E$6:$DK$6,E144:DK144))))</f>
        <v>0</v>
      </c>
      <c r="DM144" s="69" t="str">
        <f t="shared" ref="DM144:DM148" si="46">IF(A144="","",VLOOKUP(A144,TheMatrix,5,FALSE))</f>
        <v>NR</v>
      </c>
      <c r="DN144" s="69">
        <f t="shared" ref="DN144:DN148" si="47">IF(A144="","",IF(DL144&gt;0,MAX(CEILING(DL144/VLOOKUP(A144,TheMatrix,3,FALSE),1)*VLOOKUP(A144,TheMatrix,2,FALSE),VLOOKUP(A144,TheMatrix,4,FALSE)),0))</f>
        <v>0</v>
      </c>
      <c r="DO144" s="70">
        <f t="shared" ref="DO144:DO148" si="48">IF(A144="","",IF(DM144&gt;SparingLevel,0,DN144))</f>
        <v>0</v>
      </c>
      <c r="DP144" s="120">
        <v>0</v>
      </c>
      <c r="DQ144" s="121">
        <f t="shared" ref="DQ144:DQ148" si="49">IF(A144="","",IF(ISERROR(DO144*DP144),IF(DO144&lt;&gt;0,"Ask for Quote",0),DO144*DP144))</f>
        <v>0</v>
      </c>
      <c r="DS144" s="27"/>
    </row>
    <row r="145" spans="1:123" ht="12.75" customHeight="1" x14ac:dyDescent="0.2">
      <c r="A145" s="108">
        <v>12</v>
      </c>
      <c r="B145" s="33" t="s">
        <v>148</v>
      </c>
      <c r="C145" s="31" t="s">
        <v>149</v>
      </c>
      <c r="D145" s="111" t="s">
        <v>174</v>
      </c>
      <c r="E145" s="140"/>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v>1</v>
      </c>
      <c r="DA145" s="73"/>
      <c r="DB145" s="73"/>
      <c r="DC145" s="73"/>
      <c r="DD145" s="73"/>
      <c r="DE145" s="73"/>
      <c r="DF145" s="73"/>
      <c r="DG145" s="73"/>
      <c r="DH145" s="73"/>
      <c r="DI145" s="73"/>
      <c r="DJ145" s="73"/>
      <c r="DK145" s="74"/>
      <c r="DL145" s="68">
        <f>IF(A145="","",IF(AND(ISERROR(SEARCH("U",E145))=FALSE,CoatedBoards=TRUE),0,IF(AND(ISERROR(SEARCH("C",E145))=FALSE,CoatedBoards=FALSE),0,SUMPRODUCT($E$6:$DK$6,E145:DK145))))</f>
        <v>0</v>
      </c>
      <c r="DM145" s="69" t="str">
        <f>IF(A145="","",VLOOKUP(A145,TheMatrix,5,FALSE))</f>
        <v>NR</v>
      </c>
      <c r="DN145" s="69">
        <f>IF(A145="","",IF(DL145&gt;0,MAX(CEILING(DL145/VLOOKUP(A145,TheMatrix,3,FALSE),1)*VLOOKUP(A145,TheMatrix,2,FALSE),VLOOKUP(A145,TheMatrix,4,FALSE)),0))</f>
        <v>0</v>
      </c>
      <c r="DO145" s="70">
        <f>IF(A145="","",IF(DM145&gt;SparingLevel,0,DN145))</f>
        <v>0</v>
      </c>
      <c r="DP145" s="120">
        <v>0</v>
      </c>
      <c r="DQ145" s="121">
        <f>IF(A145="","",IF(ISERROR(DO145*DP145),IF(DO145&lt;&gt;0,"Ask for Quote",0),DO145*DP145))</f>
        <v>0</v>
      </c>
    </row>
    <row r="146" spans="1:123" s="32" customFormat="1" ht="12.75" customHeight="1" x14ac:dyDescent="0.2">
      <c r="A146" s="108">
        <v>12</v>
      </c>
      <c r="B146" s="98" t="s">
        <v>154</v>
      </c>
      <c r="C146" s="31" t="s">
        <v>155</v>
      </c>
      <c r="D146" s="111" t="s">
        <v>174</v>
      </c>
      <c r="E146" s="141"/>
      <c r="F146" s="38"/>
      <c r="G146" s="38"/>
      <c r="H146" s="38"/>
      <c r="I146" s="38"/>
      <c r="J146" s="38"/>
      <c r="K146" s="38"/>
      <c r="L146" s="38"/>
      <c r="M146" s="38"/>
      <c r="N146" s="38"/>
      <c r="O146" s="38"/>
      <c r="P146" s="38"/>
      <c r="Q146" s="38"/>
      <c r="R146" s="38"/>
      <c r="S146" s="38"/>
      <c r="T146" s="38"/>
      <c r="U146" s="38"/>
      <c r="V146" s="73"/>
      <c r="W146" s="73"/>
      <c r="X146" s="73"/>
      <c r="Y146" s="73"/>
      <c r="Z146" s="73"/>
      <c r="AA146" s="73"/>
      <c r="AB146" s="73"/>
      <c r="AC146" s="73"/>
      <c r="AD146" s="73"/>
      <c r="AE146" s="73"/>
      <c r="AF146" s="73"/>
      <c r="AG146" s="38"/>
      <c r="AH146" s="38"/>
      <c r="AI146" s="73"/>
      <c r="AJ146" s="38"/>
      <c r="AK146" s="38"/>
      <c r="AL146" s="73"/>
      <c r="AM146" s="38"/>
      <c r="AN146" s="38"/>
      <c r="AO146" s="73"/>
      <c r="AP146" s="38"/>
      <c r="AQ146" s="38"/>
      <c r="AR146" s="38"/>
      <c r="AS146" s="38"/>
      <c r="AT146" s="38"/>
      <c r="AU146" s="38"/>
      <c r="AV146" s="38"/>
      <c r="AW146" s="38"/>
      <c r="AX146" s="38"/>
      <c r="AY146" s="38"/>
      <c r="AZ146" s="38"/>
      <c r="BA146" s="38"/>
      <c r="BB146" s="73"/>
      <c r="BC146" s="73"/>
      <c r="BD146" s="38"/>
      <c r="BE146" s="38"/>
      <c r="BF146" s="73"/>
      <c r="BG146" s="73"/>
      <c r="BH146" s="73"/>
      <c r="BI146" s="73"/>
      <c r="BJ146" s="73"/>
      <c r="BK146" s="73"/>
      <c r="BL146" s="73"/>
      <c r="BM146" s="73">
        <v>1</v>
      </c>
      <c r="BN146" s="73">
        <v>1</v>
      </c>
      <c r="BO146" s="73"/>
      <c r="BP146" s="73"/>
      <c r="BQ146" s="73"/>
      <c r="BR146" s="73"/>
      <c r="BS146" s="73"/>
      <c r="BT146" s="73"/>
      <c r="BU146" s="73"/>
      <c r="BV146" s="73"/>
      <c r="BW146" s="73"/>
      <c r="BX146" s="73"/>
      <c r="BY146" s="73"/>
      <c r="BZ146" s="73"/>
      <c r="CA146" s="73"/>
      <c r="CB146" s="73"/>
      <c r="CC146" s="73"/>
      <c r="CD146" s="73">
        <v>1</v>
      </c>
      <c r="CE146" s="73">
        <v>1</v>
      </c>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109"/>
      <c r="DL146" s="68">
        <f>IF(A146="","",IF(AND(ISERROR(SEARCH("U",E146))=FALSE,CoatedBoards=TRUE),0,IF(AND(ISERROR(SEARCH("C",E146))=FALSE,CoatedBoards=FALSE),0,SUMPRODUCT($E$6:$DK$6,E146:DK146))))</f>
        <v>0</v>
      </c>
      <c r="DM146" s="69" t="str">
        <f>IF(A146="","",VLOOKUP(A146,TheMatrix,5,FALSE))</f>
        <v>NR</v>
      </c>
      <c r="DN146" s="69">
        <f>IF(A146="","",IF(DL146&gt;0,MAX(CEILING(DL146/VLOOKUP(A146,TheMatrix,3,FALSE),1)*VLOOKUP(A146,TheMatrix,2,FALSE),VLOOKUP(A146,TheMatrix,4,FALSE)),0))</f>
        <v>0</v>
      </c>
      <c r="DO146" s="70">
        <f>IF(A146="","",IF(DM146&gt;SparingLevel,0,DN146))</f>
        <v>0</v>
      </c>
      <c r="DP146" s="120">
        <v>0</v>
      </c>
      <c r="DQ146" s="121">
        <f>IF(A146="","",IF(ISERROR(DO146*DP146),IF(DO146&lt;&gt;0,"Ask for Quote",0),DO146*DP146))</f>
        <v>0</v>
      </c>
      <c r="DS146" s="27"/>
    </row>
    <row r="147" spans="1:123" s="32" customFormat="1" ht="12.75" customHeight="1" x14ac:dyDescent="0.2">
      <c r="A147" s="108">
        <v>12</v>
      </c>
      <c r="B147" s="98" t="s">
        <v>150</v>
      </c>
      <c r="C147" s="31" t="s">
        <v>151</v>
      </c>
      <c r="D147" s="111" t="s">
        <v>174</v>
      </c>
      <c r="E147" s="141"/>
      <c r="F147" s="38"/>
      <c r="G147" s="38"/>
      <c r="H147" s="38"/>
      <c r="I147" s="38"/>
      <c r="J147" s="38"/>
      <c r="K147" s="38"/>
      <c r="L147" s="38"/>
      <c r="M147" s="38"/>
      <c r="N147" s="38"/>
      <c r="O147" s="38"/>
      <c r="P147" s="38"/>
      <c r="Q147" s="38"/>
      <c r="R147" s="38"/>
      <c r="S147" s="38"/>
      <c r="T147" s="38"/>
      <c r="U147" s="38"/>
      <c r="V147" s="73"/>
      <c r="W147" s="73"/>
      <c r="X147" s="73"/>
      <c r="Y147" s="73"/>
      <c r="Z147" s="73"/>
      <c r="AA147" s="73"/>
      <c r="AB147" s="73"/>
      <c r="AC147" s="73"/>
      <c r="AD147" s="73"/>
      <c r="AE147" s="73"/>
      <c r="AF147" s="73"/>
      <c r="AG147" s="38"/>
      <c r="AH147" s="38"/>
      <c r="AI147" s="73"/>
      <c r="AJ147" s="38"/>
      <c r="AK147" s="38"/>
      <c r="AL147" s="73"/>
      <c r="AM147" s="38"/>
      <c r="AN147" s="38"/>
      <c r="AO147" s="73"/>
      <c r="AP147" s="38"/>
      <c r="AQ147" s="38"/>
      <c r="AR147" s="38"/>
      <c r="AS147" s="38"/>
      <c r="AT147" s="38"/>
      <c r="AU147" s="38"/>
      <c r="AV147" s="38"/>
      <c r="AW147" s="38"/>
      <c r="AX147" s="38"/>
      <c r="AY147" s="38"/>
      <c r="AZ147" s="38"/>
      <c r="BA147" s="38"/>
      <c r="BB147" s="73"/>
      <c r="BC147" s="73"/>
      <c r="BD147" s="38"/>
      <c r="BE147" s="38"/>
      <c r="BF147" s="73"/>
      <c r="BG147" s="73"/>
      <c r="BH147" s="73"/>
      <c r="BI147" s="73"/>
      <c r="BJ147" s="73"/>
      <c r="BK147" s="73"/>
      <c r="BL147" s="73"/>
      <c r="BM147" s="73"/>
      <c r="BN147" s="73"/>
      <c r="BO147" s="73">
        <v>1</v>
      </c>
      <c r="BP147" s="73"/>
      <c r="BQ147" s="73"/>
      <c r="BR147" s="73"/>
      <c r="BS147" s="73"/>
      <c r="BT147" s="73"/>
      <c r="BU147" s="73"/>
      <c r="BV147" s="73"/>
      <c r="BW147" s="73"/>
      <c r="BX147" s="73"/>
      <c r="BY147" s="73"/>
      <c r="BZ147" s="73"/>
      <c r="CA147" s="73"/>
      <c r="CB147" s="73"/>
      <c r="CC147" s="73"/>
      <c r="CD147" s="73"/>
      <c r="CE147" s="73"/>
      <c r="CF147" s="73">
        <v>1</v>
      </c>
      <c r="CG147" s="73">
        <v>1</v>
      </c>
      <c r="CH147" s="73">
        <v>1</v>
      </c>
      <c r="CI147" s="73"/>
      <c r="CJ147" s="73"/>
      <c r="CK147" s="73"/>
      <c r="CL147" s="73"/>
      <c r="CM147" s="73"/>
      <c r="CN147" s="73"/>
      <c r="CO147" s="73"/>
      <c r="CP147" s="73"/>
      <c r="CQ147" s="73"/>
      <c r="CR147" s="73"/>
      <c r="CS147" s="73"/>
      <c r="CT147" s="73"/>
      <c r="CU147" s="73"/>
      <c r="CV147" s="73"/>
      <c r="CW147" s="73"/>
      <c r="CX147" s="73"/>
      <c r="CY147" s="73"/>
      <c r="CZ147" s="73"/>
      <c r="DA147" s="73">
        <v>1</v>
      </c>
      <c r="DB147" s="73">
        <v>1</v>
      </c>
      <c r="DC147" s="73">
        <v>1</v>
      </c>
      <c r="DD147" s="73">
        <v>1</v>
      </c>
      <c r="DE147" s="73"/>
      <c r="DF147" s="73"/>
      <c r="DG147" s="73"/>
      <c r="DH147" s="73"/>
      <c r="DI147" s="73"/>
      <c r="DJ147" s="73"/>
      <c r="DK147" s="109"/>
      <c r="DL147" s="68">
        <f t="shared" si="45"/>
        <v>0</v>
      </c>
      <c r="DM147" s="69" t="str">
        <f t="shared" si="46"/>
        <v>NR</v>
      </c>
      <c r="DN147" s="69">
        <f t="shared" si="47"/>
        <v>0</v>
      </c>
      <c r="DO147" s="70">
        <f t="shared" si="48"/>
        <v>0</v>
      </c>
      <c r="DP147" s="120">
        <v>0</v>
      </c>
      <c r="DQ147" s="121">
        <f t="shared" si="49"/>
        <v>0</v>
      </c>
      <c r="DS147" s="27"/>
    </row>
    <row r="148" spans="1:123" ht="12.75" customHeight="1" x14ac:dyDescent="0.2">
      <c r="A148" s="108">
        <v>12</v>
      </c>
      <c r="B148" s="98" t="s">
        <v>152</v>
      </c>
      <c r="C148" s="31" t="s">
        <v>153</v>
      </c>
      <c r="D148" s="111" t="s">
        <v>174</v>
      </c>
      <c r="E148" s="140"/>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v>1</v>
      </c>
      <c r="BQ148" s="73">
        <v>1</v>
      </c>
      <c r="BR148" s="73">
        <v>1</v>
      </c>
      <c r="BS148" s="73"/>
      <c r="BT148" s="73"/>
      <c r="BU148" s="73"/>
      <c r="BV148" s="73"/>
      <c r="BW148" s="73"/>
      <c r="BX148" s="73"/>
      <c r="BY148" s="73"/>
      <c r="BZ148" s="73"/>
      <c r="CA148" s="73"/>
      <c r="CB148" s="73"/>
      <c r="CC148" s="73"/>
      <c r="CD148" s="73"/>
      <c r="CE148" s="73"/>
      <c r="CF148" s="73"/>
      <c r="CG148" s="73"/>
      <c r="CH148" s="73"/>
      <c r="CI148" s="73">
        <v>1</v>
      </c>
      <c r="CJ148" s="73">
        <v>1</v>
      </c>
      <c r="CK148" s="73">
        <v>1</v>
      </c>
      <c r="CL148" s="73"/>
      <c r="CM148" s="73"/>
      <c r="CN148" s="73"/>
      <c r="CO148" s="73"/>
      <c r="CP148" s="73"/>
      <c r="CQ148" s="73"/>
      <c r="CR148" s="73"/>
      <c r="CS148" s="73"/>
      <c r="CT148" s="73"/>
      <c r="CU148" s="73"/>
      <c r="CV148" s="73"/>
      <c r="CW148" s="73"/>
      <c r="CX148" s="73"/>
      <c r="CY148" s="73"/>
      <c r="CZ148" s="73"/>
      <c r="DA148" s="73"/>
      <c r="DB148" s="73"/>
      <c r="DC148" s="73"/>
      <c r="DD148" s="73"/>
      <c r="DE148" s="73">
        <v>1</v>
      </c>
      <c r="DF148" s="73">
        <v>1</v>
      </c>
      <c r="DG148" s="73"/>
      <c r="DH148" s="73"/>
      <c r="DI148" s="73"/>
      <c r="DJ148" s="73"/>
      <c r="DK148" s="74"/>
      <c r="DL148" s="68">
        <f t="shared" si="45"/>
        <v>0</v>
      </c>
      <c r="DM148" s="69" t="str">
        <f t="shared" si="46"/>
        <v>NR</v>
      </c>
      <c r="DN148" s="69">
        <f t="shared" si="47"/>
        <v>0</v>
      </c>
      <c r="DO148" s="70">
        <f t="shared" si="48"/>
        <v>0</v>
      </c>
      <c r="DP148" s="120">
        <v>0</v>
      </c>
      <c r="DQ148" s="121">
        <f t="shared" si="49"/>
        <v>0</v>
      </c>
    </row>
    <row r="149" spans="1:123" ht="12.75" customHeight="1" x14ac:dyDescent="0.2">
      <c r="A149" s="94"/>
      <c r="B149" s="145" t="s">
        <v>351</v>
      </c>
      <c r="C149" s="156"/>
      <c r="D149" s="111" t="s">
        <v>174</v>
      </c>
      <c r="E149" s="140"/>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4"/>
      <c r="DL149" s="68" t="str">
        <f t="shared" ref="DL149:DL150" si="50">IF(A149="","",IF(AND(ISERROR(SEARCH("U",E149))=FALSE,CoatedBoards=TRUE),0,IF(AND(ISERROR(SEARCH("C",E149))=FALSE,CoatedBoards=FALSE),0,SUMPRODUCT($E$6:$DK$6,E149:DK149))))</f>
        <v/>
      </c>
      <c r="DM149" s="69" t="str">
        <f t="shared" ref="DM149:DM150" si="51">IF(A149="","",VLOOKUP(A149,TheMatrix,5,FALSE))</f>
        <v/>
      </c>
      <c r="DN149" s="69" t="str">
        <f t="shared" ref="DN149:DN150" si="52">IF(A149="","",IF(DL149&gt;0,MAX(CEILING(DL149/VLOOKUP(A149,TheMatrix,3,FALSE),1)*VLOOKUP(A149,TheMatrix,2,FALSE),VLOOKUP(A149,TheMatrix,4,FALSE)),0))</f>
        <v/>
      </c>
      <c r="DO149" s="70" t="str">
        <f t="shared" ref="DO149:DO150" si="53">IF(A149="","",IF(DM149&gt;SparingLevel,0,DN149))</f>
        <v/>
      </c>
      <c r="DP149" s="120"/>
      <c r="DQ149" s="121" t="str">
        <f t="shared" ref="DQ149:DQ150" si="54">IF(A149="","",IF(ISERROR(DO149*DP149),IF(DO149&lt;&gt;0,"Ask for Quote",0),DO149*DP149))</f>
        <v/>
      </c>
    </row>
    <row r="150" spans="1:123" ht="12.75" customHeight="1" x14ac:dyDescent="0.2">
      <c r="A150" s="94">
        <v>9</v>
      </c>
      <c r="B150" s="33" t="s">
        <v>156</v>
      </c>
      <c r="C150" s="31" t="s">
        <v>288</v>
      </c>
      <c r="D150" s="111" t="s">
        <v>174</v>
      </c>
      <c r="E150" s="140"/>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v>1</v>
      </c>
      <c r="BJ150" s="73">
        <v>1</v>
      </c>
      <c r="BK150" s="73">
        <v>1</v>
      </c>
      <c r="BL150" s="73">
        <v>1</v>
      </c>
      <c r="BM150" s="73">
        <v>1</v>
      </c>
      <c r="BN150" s="73">
        <v>1</v>
      </c>
      <c r="BO150" s="73"/>
      <c r="BP150" s="73"/>
      <c r="BQ150" s="73"/>
      <c r="BR150" s="73"/>
      <c r="BS150" s="73"/>
      <c r="BT150" s="73"/>
      <c r="BU150" s="73"/>
      <c r="BV150" s="73"/>
      <c r="BW150" s="73"/>
      <c r="BX150" s="73"/>
      <c r="BY150" s="73">
        <v>1</v>
      </c>
      <c r="BZ150" s="73">
        <v>1</v>
      </c>
      <c r="CA150" s="73">
        <v>1</v>
      </c>
      <c r="CB150" s="73">
        <v>1</v>
      </c>
      <c r="CC150" s="73">
        <v>1</v>
      </c>
      <c r="CD150" s="73">
        <v>1</v>
      </c>
      <c r="CE150" s="73">
        <v>1</v>
      </c>
      <c r="CF150" s="73">
        <v>1</v>
      </c>
      <c r="CG150" s="73"/>
      <c r="CH150" s="73"/>
      <c r="CI150" s="73"/>
      <c r="CJ150" s="73"/>
      <c r="CK150" s="73"/>
      <c r="CL150" s="73"/>
      <c r="CM150" s="73"/>
      <c r="CN150" s="73"/>
      <c r="CO150" s="73"/>
      <c r="CP150" s="73"/>
      <c r="CQ150" s="73"/>
      <c r="CR150" s="73"/>
      <c r="CS150" s="73"/>
      <c r="CT150" s="73"/>
      <c r="CU150" s="73">
        <v>1</v>
      </c>
      <c r="CV150" s="73">
        <v>1</v>
      </c>
      <c r="CW150" s="73">
        <v>1</v>
      </c>
      <c r="CX150" s="73">
        <v>1</v>
      </c>
      <c r="CY150" s="73">
        <v>1</v>
      </c>
      <c r="CZ150" s="73">
        <v>1</v>
      </c>
      <c r="DA150" s="73">
        <v>1</v>
      </c>
      <c r="DB150" s="73">
        <v>1</v>
      </c>
      <c r="DC150" s="73">
        <v>1</v>
      </c>
      <c r="DD150" s="73"/>
      <c r="DE150" s="73"/>
      <c r="DF150" s="73"/>
      <c r="DG150" s="73"/>
      <c r="DH150" s="73"/>
      <c r="DI150" s="73"/>
      <c r="DJ150" s="73"/>
      <c r="DK150" s="74"/>
      <c r="DL150" s="68">
        <f t="shared" si="50"/>
        <v>0</v>
      </c>
      <c r="DM150" s="69">
        <f t="shared" si="51"/>
        <v>3</v>
      </c>
      <c r="DN150" s="69">
        <f t="shared" si="52"/>
        <v>0</v>
      </c>
      <c r="DO150" s="70">
        <f t="shared" si="53"/>
        <v>0</v>
      </c>
      <c r="DP150" s="120">
        <v>0</v>
      </c>
      <c r="DQ150" s="121">
        <f t="shared" si="54"/>
        <v>0</v>
      </c>
    </row>
    <row r="151" spans="1:123" ht="12.75" customHeight="1" x14ac:dyDescent="0.2">
      <c r="A151" s="94">
        <v>9</v>
      </c>
      <c r="B151" s="33" t="s">
        <v>157</v>
      </c>
      <c r="C151" s="31" t="s">
        <v>289</v>
      </c>
      <c r="D151" s="111" t="s">
        <v>174</v>
      </c>
      <c r="E151" s="140"/>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v>1</v>
      </c>
      <c r="BP151" s="73"/>
      <c r="BQ151" s="73"/>
      <c r="BR151" s="73"/>
      <c r="BS151" s="73"/>
      <c r="BT151" s="73"/>
      <c r="BU151" s="73"/>
      <c r="BV151" s="73"/>
      <c r="BW151" s="73"/>
      <c r="BX151" s="73"/>
      <c r="BY151" s="73"/>
      <c r="BZ151" s="73"/>
      <c r="CA151" s="73"/>
      <c r="CB151" s="73"/>
      <c r="CC151" s="73"/>
      <c r="CD151" s="73"/>
      <c r="CE151" s="73"/>
      <c r="CF151" s="73"/>
      <c r="CG151" s="73">
        <v>1</v>
      </c>
      <c r="CH151" s="73">
        <v>1</v>
      </c>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4"/>
      <c r="DL151" s="68">
        <f t="shared" ref="DL151:DL157" si="55">IF(A151="","",IF(AND(ISERROR(SEARCH("U",E151))=FALSE,CoatedBoards=TRUE),0,IF(AND(ISERROR(SEARCH("C",E151))=FALSE,CoatedBoards=FALSE),0,SUMPRODUCT($E$6:$DK$6,E151:DK151))))</f>
        <v>0</v>
      </c>
      <c r="DM151" s="69">
        <f t="shared" ref="DM151:DM167" si="56">IF(A151="","",VLOOKUP(A151,TheMatrix,5,FALSE))</f>
        <v>3</v>
      </c>
      <c r="DN151" s="69">
        <f t="shared" ref="DN151:DN167" si="57">IF(A151="","",IF(DL151&gt;0,MAX(CEILING(DL151/VLOOKUP(A151,TheMatrix,3,FALSE),1)*VLOOKUP(A151,TheMatrix,2,FALSE),VLOOKUP(A151,TheMatrix,4,FALSE)),0))</f>
        <v>0</v>
      </c>
      <c r="DO151" s="70">
        <f t="shared" ref="DO151:DO157" si="58">IF(A151="","",IF(DM151&gt;SparingLevel,0,DN151))</f>
        <v>0</v>
      </c>
      <c r="DP151" s="120">
        <v>0</v>
      </c>
      <c r="DQ151" s="121">
        <f t="shared" ref="DQ151:DQ167" si="59">IF(A151="","",IF(ISERROR(DO151*DP151),IF(DO151&lt;&gt;0,"Ask for Quote",0),DO151*DP151))</f>
        <v>0</v>
      </c>
    </row>
    <row r="152" spans="1:123" ht="12.75" customHeight="1" x14ac:dyDescent="0.2">
      <c r="A152" s="94">
        <v>9</v>
      </c>
      <c r="B152" s="33" t="s">
        <v>112</v>
      </c>
      <c r="C152" s="31" t="s">
        <v>290</v>
      </c>
      <c r="D152" s="111" t="s">
        <v>174</v>
      </c>
      <c r="E152" s="140"/>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v>1</v>
      </c>
      <c r="BQ152" s="73">
        <v>1</v>
      </c>
      <c r="BR152" s="73"/>
      <c r="BS152" s="73"/>
      <c r="BT152" s="73"/>
      <c r="BU152" s="73"/>
      <c r="BV152" s="73"/>
      <c r="BW152" s="73"/>
      <c r="BX152" s="73"/>
      <c r="BY152" s="73"/>
      <c r="BZ152" s="73"/>
      <c r="CA152" s="73"/>
      <c r="CB152" s="73"/>
      <c r="CC152" s="73"/>
      <c r="CD152" s="73"/>
      <c r="CE152" s="73"/>
      <c r="CF152" s="73"/>
      <c r="CG152" s="73"/>
      <c r="CH152" s="73"/>
      <c r="CI152" s="73">
        <v>1</v>
      </c>
      <c r="CJ152" s="73">
        <v>1</v>
      </c>
      <c r="CK152" s="73"/>
      <c r="CL152" s="73"/>
      <c r="CM152" s="73"/>
      <c r="CN152" s="73"/>
      <c r="CO152" s="73"/>
      <c r="CP152" s="73"/>
      <c r="CQ152" s="73"/>
      <c r="CR152" s="73"/>
      <c r="CS152" s="73"/>
      <c r="CT152" s="73"/>
      <c r="CU152" s="73"/>
      <c r="CV152" s="73"/>
      <c r="CW152" s="73"/>
      <c r="CX152" s="73"/>
      <c r="CY152" s="73"/>
      <c r="CZ152" s="73"/>
      <c r="DA152" s="73"/>
      <c r="DB152" s="73"/>
      <c r="DC152" s="73"/>
      <c r="DD152" s="73">
        <v>1</v>
      </c>
      <c r="DE152" s="73">
        <v>1</v>
      </c>
      <c r="DF152" s="73"/>
      <c r="DG152" s="73"/>
      <c r="DH152" s="73"/>
      <c r="DI152" s="73"/>
      <c r="DJ152" s="73"/>
      <c r="DK152" s="74"/>
      <c r="DL152" s="68">
        <f t="shared" si="55"/>
        <v>0</v>
      </c>
      <c r="DM152" s="69">
        <f t="shared" si="56"/>
        <v>3</v>
      </c>
      <c r="DN152" s="69">
        <f t="shared" si="57"/>
        <v>0</v>
      </c>
      <c r="DO152" s="70">
        <f t="shared" si="58"/>
        <v>0</v>
      </c>
      <c r="DP152" s="120">
        <v>0</v>
      </c>
      <c r="DQ152" s="121">
        <f t="shared" si="59"/>
        <v>0</v>
      </c>
    </row>
    <row r="153" spans="1:123" ht="12.75" customHeight="1" x14ac:dyDescent="0.2">
      <c r="A153" s="94">
        <v>9</v>
      </c>
      <c r="B153" s="33" t="s">
        <v>360</v>
      </c>
      <c r="C153" s="31" t="s">
        <v>361</v>
      </c>
      <c r="D153" s="111" t="s">
        <v>174</v>
      </c>
      <c r="E153" s="140"/>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v>1</v>
      </c>
      <c r="DG153" s="73"/>
      <c r="DH153" s="73"/>
      <c r="DI153" s="73"/>
      <c r="DJ153" s="73"/>
      <c r="DK153" s="74"/>
      <c r="DL153" s="68">
        <f>IF(A153="","",IF(AND(ISERROR(SEARCH("U",E153))=FALSE,CoatedBoards=TRUE),0,IF(AND(ISERROR(SEARCH("C",E153))=FALSE,CoatedBoards=FALSE),0,SUMPRODUCT($E$6:$DK$6,E153:DK153))))</f>
        <v>0</v>
      </c>
      <c r="DM153" s="69">
        <f>IF(A153="","",VLOOKUP(A153,TheMatrix,5,FALSE))</f>
        <v>3</v>
      </c>
      <c r="DN153" s="69">
        <f>IF(A153="","",IF(DL153&gt;0,MAX(CEILING(DL153/VLOOKUP(A153,TheMatrix,3,FALSE),1)*VLOOKUP(A153,TheMatrix,2,FALSE),VLOOKUP(A153,TheMatrix,4,FALSE)),0))</f>
        <v>0</v>
      </c>
      <c r="DO153" s="70">
        <f>IF(A153="","",IF(DM153&gt;SparingLevel,0,DN153))</f>
        <v>0</v>
      </c>
      <c r="DP153" s="120">
        <v>0</v>
      </c>
      <c r="DQ153" s="121">
        <f>IF(A153="","",IF(ISERROR(DO153*DP153),IF(DO153&lt;&gt;0,"Ask for Quote",0),DO153*DP153))</f>
        <v>0</v>
      </c>
    </row>
    <row r="154" spans="1:123" ht="12.75" customHeight="1" x14ac:dyDescent="0.2">
      <c r="A154" s="94">
        <v>9</v>
      </c>
      <c r="B154" s="33" t="s">
        <v>358</v>
      </c>
      <c r="C154" s="31" t="s">
        <v>359</v>
      </c>
      <c r="D154" s="111" t="s">
        <v>174</v>
      </c>
      <c r="E154" s="140"/>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v>1</v>
      </c>
      <c r="BS154" s="73"/>
      <c r="BT154" s="73"/>
      <c r="BU154" s="73"/>
      <c r="BV154" s="73"/>
      <c r="BW154" s="73"/>
      <c r="BX154" s="73"/>
      <c r="BY154" s="73"/>
      <c r="BZ154" s="73"/>
      <c r="CA154" s="73"/>
      <c r="CB154" s="73"/>
      <c r="CC154" s="73"/>
      <c r="CD154" s="73"/>
      <c r="CE154" s="73"/>
      <c r="CF154" s="73"/>
      <c r="CG154" s="73"/>
      <c r="CH154" s="73"/>
      <c r="CI154" s="73"/>
      <c r="CJ154" s="73"/>
      <c r="CK154" s="73">
        <v>1</v>
      </c>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4"/>
      <c r="DL154" s="68">
        <f>IF(A154="","",IF(AND(ISERROR(SEARCH("U",E154))=FALSE,CoatedBoards=TRUE),0,IF(AND(ISERROR(SEARCH("C",E154))=FALSE,CoatedBoards=FALSE),0,SUMPRODUCT($E$6:$DK$6,E154:DK154))))</f>
        <v>0</v>
      </c>
      <c r="DM154" s="69">
        <f>IF(A154="","",VLOOKUP(A154,TheMatrix,5,FALSE))</f>
        <v>3</v>
      </c>
      <c r="DN154" s="69">
        <f>IF(A154="","",IF(DL154&gt;0,MAX(CEILING(DL154/VLOOKUP(A154,TheMatrix,3,FALSE),1)*VLOOKUP(A154,TheMatrix,2,FALSE),VLOOKUP(A154,TheMatrix,4,FALSE)),0))</f>
        <v>0</v>
      </c>
      <c r="DO154" s="70">
        <f>IF(A154="","",IF(DM154&gt;SparingLevel,0,DN154))</f>
        <v>0</v>
      </c>
      <c r="DP154" s="120">
        <v>0</v>
      </c>
      <c r="DQ154" s="121">
        <f>IF(A154="","",IF(ISERROR(DO154*DP154),IF(DO154&lt;&gt;0,"Ask for Quote",0),DO154*DP154))</f>
        <v>0</v>
      </c>
    </row>
    <row r="155" spans="1:123" ht="12.75" customHeight="1" x14ac:dyDescent="0.2">
      <c r="A155" s="94">
        <v>9</v>
      </c>
      <c r="B155" s="33" t="s">
        <v>293</v>
      </c>
      <c r="C155" s="31" t="s">
        <v>294</v>
      </c>
      <c r="D155" s="111" t="s">
        <v>174</v>
      </c>
      <c r="E155" s="140"/>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v>1</v>
      </c>
      <c r="BT155" s="73">
        <v>1</v>
      </c>
      <c r="BU155" s="73">
        <v>1</v>
      </c>
      <c r="BV155" s="73">
        <v>1</v>
      </c>
      <c r="BW155" s="73"/>
      <c r="BX155" s="73"/>
      <c r="BY155" s="73"/>
      <c r="BZ155" s="73"/>
      <c r="CA155" s="73"/>
      <c r="CB155" s="73"/>
      <c r="CC155" s="73"/>
      <c r="CD155" s="73"/>
      <c r="CE155" s="73"/>
      <c r="CF155" s="73"/>
      <c r="CG155" s="73"/>
      <c r="CH155" s="73"/>
      <c r="CI155" s="73"/>
      <c r="CJ155" s="73"/>
      <c r="CK155" s="73"/>
      <c r="CL155" s="73">
        <v>1</v>
      </c>
      <c r="CM155" s="73">
        <v>1</v>
      </c>
      <c r="CN155" s="73">
        <v>1</v>
      </c>
      <c r="CO155" s="73">
        <v>1</v>
      </c>
      <c r="CP155" s="73"/>
      <c r="CQ155" s="73"/>
      <c r="CR155" s="73"/>
      <c r="CS155" s="73"/>
      <c r="CT155" s="73"/>
      <c r="CU155" s="73"/>
      <c r="CV155" s="73"/>
      <c r="CW155" s="73"/>
      <c r="CX155" s="73"/>
      <c r="CY155" s="73"/>
      <c r="CZ155" s="73"/>
      <c r="DA155" s="73"/>
      <c r="DB155" s="73"/>
      <c r="DC155" s="73"/>
      <c r="DD155" s="73"/>
      <c r="DE155" s="73"/>
      <c r="DF155" s="73"/>
      <c r="DG155" s="73">
        <v>1</v>
      </c>
      <c r="DH155" s="73">
        <v>1</v>
      </c>
      <c r="DI155" s="73">
        <v>1</v>
      </c>
      <c r="DJ155" s="73">
        <v>1</v>
      </c>
      <c r="DK155" s="74"/>
      <c r="DL155" s="68">
        <f>IF(A155="","",IF(AND(ISERROR(SEARCH("U",E155))=FALSE,CoatedBoards=TRUE),0,IF(AND(ISERROR(SEARCH("C",E155))=FALSE,CoatedBoards=FALSE),0,SUMPRODUCT($E$6:$DK$6,E155:DK155))))</f>
        <v>0</v>
      </c>
      <c r="DM155" s="69">
        <f>IF(A155="","",VLOOKUP(A155,TheMatrix,5,FALSE))</f>
        <v>3</v>
      </c>
      <c r="DN155" s="69">
        <f>IF(A155="","",IF(DL155&gt;0,MAX(CEILING(DL155/VLOOKUP(A155,TheMatrix,3,FALSE),1)*VLOOKUP(A155,TheMatrix,2,FALSE),VLOOKUP(A155,TheMatrix,4,FALSE)),0))</f>
        <v>0</v>
      </c>
      <c r="DO155" s="70">
        <f>IF(A155="","",IF(DM155&gt;SparingLevel,0,DN155))</f>
        <v>0</v>
      </c>
      <c r="DP155" s="120">
        <v>0</v>
      </c>
      <c r="DQ155" s="121">
        <f>IF(A155="","",IF(ISERROR(DO155*DP155),IF(DO155&lt;&gt;0,"Ask for Quote",0),DO155*DP155))</f>
        <v>0</v>
      </c>
    </row>
    <row r="156" spans="1:123" ht="12.75" customHeight="1" x14ac:dyDescent="0.2">
      <c r="A156" s="94">
        <v>9</v>
      </c>
      <c r="B156" s="98" t="s">
        <v>254</v>
      </c>
      <c r="C156" s="31" t="s">
        <v>255</v>
      </c>
      <c r="D156" s="111" t="s">
        <v>174</v>
      </c>
      <c r="E156" s="140"/>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v>1</v>
      </c>
      <c r="BX156" s="73">
        <v>1</v>
      </c>
      <c r="BY156" s="73"/>
      <c r="BZ156" s="73"/>
      <c r="CA156" s="73"/>
      <c r="CB156" s="73"/>
      <c r="CC156" s="73"/>
      <c r="CD156" s="73"/>
      <c r="CE156" s="73"/>
      <c r="CF156" s="73"/>
      <c r="CG156" s="73"/>
      <c r="CH156" s="73"/>
      <c r="CI156" s="73"/>
      <c r="CJ156" s="73"/>
      <c r="CK156" s="73"/>
      <c r="CL156" s="73"/>
      <c r="CM156" s="73"/>
      <c r="CN156" s="73"/>
      <c r="CO156" s="73"/>
      <c r="CP156" s="73">
        <v>1</v>
      </c>
      <c r="CQ156" s="73"/>
      <c r="CR156" s="73"/>
      <c r="CS156" s="73"/>
      <c r="CT156" s="73"/>
      <c r="CU156" s="73"/>
      <c r="CV156" s="73"/>
      <c r="CW156" s="73"/>
      <c r="CX156" s="73"/>
      <c r="CY156" s="73"/>
      <c r="CZ156" s="73"/>
      <c r="DA156" s="73"/>
      <c r="DB156" s="73"/>
      <c r="DC156" s="73"/>
      <c r="DD156" s="73"/>
      <c r="DE156" s="73"/>
      <c r="DF156" s="73"/>
      <c r="DG156" s="73"/>
      <c r="DH156" s="73"/>
      <c r="DI156" s="73"/>
      <c r="DJ156" s="73"/>
      <c r="DK156" s="74"/>
      <c r="DL156" s="68">
        <f>IF(A156="","",IF(AND(ISERROR(SEARCH("U",E156))=FALSE,CoatedBoards=TRUE),0,IF(AND(ISERROR(SEARCH("C",E156))=FALSE,CoatedBoards=FALSE),0,SUMPRODUCT($E$6:$DK$6,E156:DK156))))</f>
        <v>0</v>
      </c>
      <c r="DM156" s="69">
        <f>IF(A156="","",VLOOKUP(A156,TheMatrix,5,FALSE))</f>
        <v>3</v>
      </c>
      <c r="DN156" s="69">
        <f>IF(A156="","",IF(DL156&gt;0,MAX(CEILING(DL156/VLOOKUP(A156,TheMatrix,3,FALSE),1)*VLOOKUP(A156,TheMatrix,2,FALSE),VLOOKUP(A156,TheMatrix,4,FALSE)),0))</f>
        <v>0</v>
      </c>
      <c r="DO156" s="70">
        <f>IF(A156="","",IF(DM156&gt;SparingLevel,0,DN156))</f>
        <v>0</v>
      </c>
      <c r="DP156" s="120">
        <v>0</v>
      </c>
      <c r="DQ156" s="121">
        <f>IF(A156="","",IF(ISERROR(DO156*DP156),IF(DO156&lt;&gt;0,"Ask for Quote",0),DO156*DP156))</f>
        <v>0</v>
      </c>
    </row>
    <row r="157" spans="1:123" ht="12.75" customHeight="1" x14ac:dyDescent="0.2">
      <c r="A157" s="94">
        <v>9</v>
      </c>
      <c r="B157" s="98" t="s">
        <v>256</v>
      </c>
      <c r="C157" s="31" t="s">
        <v>257</v>
      </c>
      <c r="D157" s="111" t="s">
        <v>174</v>
      </c>
      <c r="E157" s="140"/>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v>1</v>
      </c>
      <c r="CR157" s="73">
        <v>1</v>
      </c>
      <c r="CS157" s="73">
        <v>1</v>
      </c>
      <c r="CT157" s="73">
        <v>1</v>
      </c>
      <c r="CU157" s="73"/>
      <c r="CV157" s="73"/>
      <c r="CW157" s="73"/>
      <c r="CX157" s="73"/>
      <c r="CY157" s="73"/>
      <c r="CZ157" s="73"/>
      <c r="DA157" s="73"/>
      <c r="DB157" s="73"/>
      <c r="DC157" s="73"/>
      <c r="DD157" s="73"/>
      <c r="DE157" s="73"/>
      <c r="DF157" s="73"/>
      <c r="DG157" s="73"/>
      <c r="DH157" s="73"/>
      <c r="DI157" s="73"/>
      <c r="DJ157" s="73"/>
      <c r="DK157" s="74"/>
      <c r="DL157" s="68">
        <f t="shared" si="55"/>
        <v>0</v>
      </c>
      <c r="DM157" s="69">
        <f t="shared" si="56"/>
        <v>3</v>
      </c>
      <c r="DN157" s="69">
        <f t="shared" si="57"/>
        <v>0</v>
      </c>
      <c r="DO157" s="70">
        <f t="shared" si="58"/>
        <v>0</v>
      </c>
      <c r="DP157" s="120">
        <v>0</v>
      </c>
      <c r="DQ157" s="121">
        <f t="shared" si="59"/>
        <v>0</v>
      </c>
    </row>
    <row r="158" spans="1:123" ht="12.75" customHeight="1" x14ac:dyDescent="0.2">
      <c r="A158" s="94"/>
      <c r="B158" s="157" t="s">
        <v>225</v>
      </c>
      <c r="C158" s="158"/>
      <c r="D158" s="111" t="s">
        <v>174</v>
      </c>
      <c r="E158" s="140"/>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4"/>
      <c r="DL158" s="68" t="str">
        <f>IF(A158="","",IF(AND(ISERROR(SEARCH("U",E158))=FALSE,CoatedBoards=TRUE),0,IF(AND(ISERROR(SEARCH("C",E158))=FALSE,CoatedBoards=FALSE),0,SUMPRODUCT($E$6:$DK$6,E158:DK158))))</f>
        <v/>
      </c>
      <c r="DM158" s="69" t="str">
        <f t="shared" si="56"/>
        <v/>
      </c>
      <c r="DN158" s="69" t="str">
        <f t="shared" si="57"/>
        <v/>
      </c>
      <c r="DO158" s="70" t="str">
        <f>IF(A158="","",IF(DM158&gt;SparingLevel,0,DN158))</f>
        <v/>
      </c>
      <c r="DP158" s="120"/>
      <c r="DQ158" s="121" t="str">
        <f t="shared" si="59"/>
        <v/>
      </c>
    </row>
    <row r="159" spans="1:123" ht="12.75" customHeight="1" x14ac:dyDescent="0.2">
      <c r="A159" s="94">
        <v>9</v>
      </c>
      <c r="B159" s="117" t="s">
        <v>374</v>
      </c>
      <c r="C159" s="116" t="s">
        <v>375</v>
      </c>
      <c r="D159" s="111" t="s">
        <v>174</v>
      </c>
      <c r="E159" s="140"/>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v>2</v>
      </c>
      <c r="BP159" s="73">
        <v>2</v>
      </c>
      <c r="BQ159" s="73">
        <v>2</v>
      </c>
      <c r="BR159" s="73">
        <v>2</v>
      </c>
      <c r="BS159" s="73"/>
      <c r="BT159" s="73"/>
      <c r="BU159" s="73"/>
      <c r="BV159" s="73"/>
      <c r="BW159" s="73"/>
      <c r="BX159" s="73"/>
      <c r="BY159" s="73"/>
      <c r="BZ159" s="73"/>
      <c r="CA159" s="73"/>
      <c r="CB159" s="73"/>
      <c r="CC159" s="73"/>
      <c r="CD159" s="73"/>
      <c r="CE159" s="73"/>
      <c r="CF159" s="73">
        <v>2</v>
      </c>
      <c r="CG159" s="73">
        <v>2</v>
      </c>
      <c r="CH159" s="73">
        <v>2</v>
      </c>
      <c r="CI159" s="73">
        <v>2</v>
      </c>
      <c r="CJ159" s="73">
        <v>2</v>
      </c>
      <c r="CK159" s="73">
        <v>2</v>
      </c>
      <c r="CL159" s="73"/>
      <c r="CM159" s="73"/>
      <c r="CN159" s="73"/>
      <c r="CO159" s="73"/>
      <c r="CP159" s="73"/>
      <c r="CQ159" s="73"/>
      <c r="CR159" s="73"/>
      <c r="CS159" s="73"/>
      <c r="CT159" s="73"/>
      <c r="CU159" s="73"/>
      <c r="CV159" s="73"/>
      <c r="CW159" s="73"/>
      <c r="CX159" s="73"/>
      <c r="CY159" s="73"/>
      <c r="CZ159" s="73"/>
      <c r="DA159" s="73">
        <v>2</v>
      </c>
      <c r="DB159" s="73">
        <v>2</v>
      </c>
      <c r="DC159" s="73">
        <v>2</v>
      </c>
      <c r="DD159" s="73">
        <v>2</v>
      </c>
      <c r="DE159" s="73">
        <v>2</v>
      </c>
      <c r="DF159" s="73">
        <v>2</v>
      </c>
      <c r="DG159" s="73"/>
      <c r="DH159" s="73"/>
      <c r="DI159" s="73"/>
      <c r="DJ159" s="73"/>
      <c r="DK159" s="74"/>
      <c r="DL159" s="68">
        <f t="shared" ref="DL159:DL161" si="60">IF(A159="","",IF(AND(ISERROR(SEARCH("U",E159))=FALSE,CoatedBoards=TRUE),0,IF(AND(ISERROR(SEARCH("C",E159))=FALSE,CoatedBoards=FALSE),0,SUMPRODUCT($E$6:$DK$6,E159:DK159))))</f>
        <v>0</v>
      </c>
      <c r="DM159" s="69">
        <f t="shared" si="56"/>
        <v>3</v>
      </c>
      <c r="DN159" s="69">
        <f t="shared" si="57"/>
        <v>0</v>
      </c>
      <c r="DO159" s="70">
        <f t="shared" ref="DO159:DO161" si="61">IF(A159="","",IF(DM159&gt;SparingLevel,0,DN159))</f>
        <v>0</v>
      </c>
      <c r="DP159" s="120">
        <v>0</v>
      </c>
      <c r="DQ159" s="121">
        <f t="shared" si="59"/>
        <v>0</v>
      </c>
    </row>
    <row r="160" spans="1:123" ht="12.75" customHeight="1" x14ac:dyDescent="0.2">
      <c r="A160" s="94">
        <v>9</v>
      </c>
      <c r="B160" s="117" t="s">
        <v>354</v>
      </c>
      <c r="C160" s="116" t="s">
        <v>355</v>
      </c>
      <c r="D160" s="111" t="s">
        <v>174</v>
      </c>
      <c r="E160" s="140"/>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v>2</v>
      </c>
      <c r="BT160" s="73">
        <v>1</v>
      </c>
      <c r="BU160" s="73">
        <v>1</v>
      </c>
      <c r="BV160" s="73">
        <v>1</v>
      </c>
      <c r="BW160" s="73"/>
      <c r="BX160" s="73"/>
      <c r="BY160" s="73"/>
      <c r="BZ160" s="73"/>
      <c r="CA160" s="73"/>
      <c r="CB160" s="73"/>
      <c r="CC160" s="73"/>
      <c r="CD160" s="73"/>
      <c r="CE160" s="73"/>
      <c r="CF160" s="73"/>
      <c r="CG160" s="73"/>
      <c r="CH160" s="73"/>
      <c r="CI160" s="73"/>
      <c r="CJ160" s="73"/>
      <c r="CK160" s="73"/>
      <c r="CL160" s="73">
        <v>2</v>
      </c>
      <c r="CM160" s="73">
        <v>1</v>
      </c>
      <c r="CN160" s="73">
        <v>1</v>
      </c>
      <c r="CO160" s="73">
        <v>1</v>
      </c>
      <c r="CP160" s="73"/>
      <c r="CQ160" s="73"/>
      <c r="CR160" s="73"/>
      <c r="CS160" s="73"/>
      <c r="CT160" s="73"/>
      <c r="CU160" s="73"/>
      <c r="CV160" s="73"/>
      <c r="CW160" s="73"/>
      <c r="CX160" s="73"/>
      <c r="CY160" s="73"/>
      <c r="CZ160" s="73"/>
      <c r="DA160" s="73"/>
      <c r="DB160" s="73"/>
      <c r="DC160" s="73"/>
      <c r="DD160" s="73"/>
      <c r="DE160" s="73"/>
      <c r="DF160" s="73"/>
      <c r="DG160" s="73">
        <v>2</v>
      </c>
      <c r="DH160" s="73">
        <v>2</v>
      </c>
      <c r="DI160" s="73">
        <v>1</v>
      </c>
      <c r="DJ160" s="73">
        <v>1</v>
      </c>
      <c r="DK160" s="74"/>
      <c r="DL160" s="68">
        <f t="shared" si="60"/>
        <v>0</v>
      </c>
      <c r="DM160" s="69">
        <f t="shared" si="56"/>
        <v>3</v>
      </c>
      <c r="DN160" s="69">
        <f t="shared" si="57"/>
        <v>0</v>
      </c>
      <c r="DO160" s="70">
        <f t="shared" si="61"/>
        <v>0</v>
      </c>
      <c r="DP160" s="120">
        <v>0</v>
      </c>
      <c r="DQ160" s="121">
        <f t="shared" si="59"/>
        <v>0</v>
      </c>
    </row>
    <row r="161" spans="1:121" ht="12.75" customHeight="1" x14ac:dyDescent="0.2">
      <c r="A161" s="94">
        <v>9</v>
      </c>
      <c r="B161" s="117" t="s">
        <v>376</v>
      </c>
      <c r="C161" s="116" t="s">
        <v>377</v>
      </c>
      <c r="D161" s="111" t="s">
        <v>174</v>
      </c>
      <c r="E161" s="140"/>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v>2</v>
      </c>
      <c r="BT161" s="73">
        <v>2</v>
      </c>
      <c r="BU161" s="73">
        <v>2</v>
      </c>
      <c r="BV161" s="73">
        <v>2</v>
      </c>
      <c r="BW161" s="73">
        <v>2</v>
      </c>
      <c r="BX161" s="73">
        <v>2</v>
      </c>
      <c r="BY161" s="73"/>
      <c r="BZ161" s="73"/>
      <c r="CA161" s="73"/>
      <c r="CB161" s="73"/>
      <c r="CC161" s="73"/>
      <c r="CD161" s="73"/>
      <c r="CE161" s="73"/>
      <c r="CF161" s="73"/>
      <c r="CG161" s="73"/>
      <c r="CH161" s="73"/>
      <c r="CI161" s="73"/>
      <c r="CJ161" s="73"/>
      <c r="CK161" s="73"/>
      <c r="CL161" s="73">
        <v>2</v>
      </c>
      <c r="CM161" s="73">
        <v>2</v>
      </c>
      <c r="CN161" s="73">
        <v>2</v>
      </c>
      <c r="CO161" s="73">
        <v>2</v>
      </c>
      <c r="CP161" s="73">
        <v>2</v>
      </c>
      <c r="CQ161" s="73"/>
      <c r="CR161" s="73"/>
      <c r="CS161" s="73"/>
      <c r="CT161" s="73"/>
      <c r="CU161" s="73"/>
      <c r="CV161" s="73"/>
      <c r="CW161" s="73"/>
      <c r="CX161" s="73"/>
      <c r="CY161" s="73"/>
      <c r="CZ161" s="73"/>
      <c r="DA161" s="73"/>
      <c r="DB161" s="73"/>
      <c r="DC161" s="73"/>
      <c r="DD161" s="73"/>
      <c r="DE161" s="73"/>
      <c r="DF161" s="73"/>
      <c r="DG161" s="73">
        <v>2</v>
      </c>
      <c r="DH161" s="73">
        <v>2</v>
      </c>
      <c r="DI161" s="73">
        <v>2</v>
      </c>
      <c r="DJ161" s="73">
        <v>2</v>
      </c>
      <c r="DK161" s="74"/>
      <c r="DL161" s="68">
        <f t="shared" si="60"/>
        <v>0</v>
      </c>
      <c r="DM161" s="69">
        <f t="shared" si="56"/>
        <v>3</v>
      </c>
      <c r="DN161" s="69">
        <f t="shared" si="57"/>
        <v>0</v>
      </c>
      <c r="DO161" s="70">
        <f t="shared" si="61"/>
        <v>0</v>
      </c>
      <c r="DP161" s="120">
        <v>0</v>
      </c>
      <c r="DQ161" s="121">
        <f t="shared" si="59"/>
        <v>0</v>
      </c>
    </row>
    <row r="162" spans="1:121" ht="12.75" customHeight="1" x14ac:dyDescent="0.2">
      <c r="A162" s="94">
        <v>9</v>
      </c>
      <c r="B162" s="117" t="s">
        <v>378</v>
      </c>
      <c r="C162" s="116" t="s">
        <v>379</v>
      </c>
      <c r="D162" s="111" t="s">
        <v>174</v>
      </c>
      <c r="E162" s="140"/>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v>1</v>
      </c>
      <c r="BU162" s="73">
        <v>1</v>
      </c>
      <c r="BV162" s="73"/>
      <c r="BW162" s="73"/>
      <c r="BX162" s="73"/>
      <c r="BY162" s="73"/>
      <c r="BZ162" s="73"/>
      <c r="CA162" s="73"/>
      <c r="CB162" s="73"/>
      <c r="CC162" s="73"/>
      <c r="CD162" s="73"/>
      <c r="CE162" s="73"/>
      <c r="CF162" s="73"/>
      <c r="CG162" s="73"/>
      <c r="CH162" s="73"/>
      <c r="CI162" s="73"/>
      <c r="CJ162" s="73"/>
      <c r="CK162" s="73"/>
      <c r="CL162" s="73"/>
      <c r="CM162" s="73">
        <v>1</v>
      </c>
      <c r="CN162" s="73">
        <v>1</v>
      </c>
      <c r="CO162" s="73"/>
      <c r="CP162" s="73"/>
      <c r="CQ162" s="73"/>
      <c r="CR162" s="73"/>
      <c r="CS162" s="73"/>
      <c r="CT162" s="73"/>
      <c r="CU162" s="73"/>
      <c r="CV162" s="73"/>
      <c r="CW162" s="73"/>
      <c r="CX162" s="73"/>
      <c r="CY162" s="73"/>
      <c r="CZ162" s="73"/>
      <c r="DA162" s="73"/>
      <c r="DB162" s="73"/>
      <c r="DC162" s="73"/>
      <c r="DD162" s="73"/>
      <c r="DE162" s="73"/>
      <c r="DF162" s="73"/>
      <c r="DG162" s="73"/>
      <c r="DH162" s="73"/>
      <c r="DI162" s="73">
        <v>1</v>
      </c>
      <c r="DJ162" s="73">
        <v>1</v>
      </c>
      <c r="DK162" s="74"/>
      <c r="DL162" s="68">
        <f>IF(A162="","",IF(AND(ISERROR(SEARCH("U",E162))=FALSE,CoatedBoards=TRUE),0,IF(AND(ISERROR(SEARCH("C",E162))=FALSE,CoatedBoards=FALSE),0,SUMPRODUCT($E$6:$DK$6,E162:DK162))))</f>
        <v>0</v>
      </c>
      <c r="DM162" s="69">
        <f t="shared" si="56"/>
        <v>3</v>
      </c>
      <c r="DN162" s="69">
        <f t="shared" si="57"/>
        <v>0</v>
      </c>
      <c r="DO162" s="70">
        <f>IF(A162="","",IF(DM162&gt;SparingLevel,0,DN162))</f>
        <v>0</v>
      </c>
      <c r="DP162" s="120">
        <v>0</v>
      </c>
      <c r="DQ162" s="121">
        <f t="shared" si="59"/>
        <v>0</v>
      </c>
    </row>
    <row r="163" spans="1:121" ht="12.75" customHeight="1" x14ac:dyDescent="0.2">
      <c r="A163" s="94">
        <v>9</v>
      </c>
      <c r="B163" s="117" t="s">
        <v>380</v>
      </c>
      <c r="C163" s="116" t="s">
        <v>381</v>
      </c>
      <c r="D163" s="111" t="s">
        <v>174</v>
      </c>
      <c r="E163" s="140"/>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v>1</v>
      </c>
      <c r="BW163" s="73"/>
      <c r="BX163" s="73"/>
      <c r="BY163" s="73"/>
      <c r="BZ163" s="73"/>
      <c r="CA163" s="73"/>
      <c r="CB163" s="73"/>
      <c r="CC163" s="73"/>
      <c r="CD163" s="73"/>
      <c r="CE163" s="73"/>
      <c r="CF163" s="73"/>
      <c r="CG163" s="73"/>
      <c r="CH163" s="73"/>
      <c r="CI163" s="73"/>
      <c r="CJ163" s="73"/>
      <c r="CK163" s="73"/>
      <c r="CL163" s="73"/>
      <c r="CM163" s="73"/>
      <c r="CN163" s="73"/>
      <c r="CO163" s="73">
        <v>1</v>
      </c>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4"/>
      <c r="DL163" s="68">
        <f>IF(A163="","",IF(AND(ISERROR(SEARCH("U",E163))=FALSE,CoatedBoards=TRUE),0,IF(AND(ISERROR(SEARCH("C",E163))=FALSE,CoatedBoards=FALSE),0,SUMPRODUCT($E$6:$DK$6,E163:DK163))))</f>
        <v>0</v>
      </c>
      <c r="DM163" s="69">
        <f t="shared" si="56"/>
        <v>3</v>
      </c>
      <c r="DN163" s="69">
        <f t="shared" si="57"/>
        <v>0</v>
      </c>
      <c r="DO163" s="70">
        <f>IF(A163="","",IF(DM163&gt;SparingLevel,0,DN163))</f>
        <v>0</v>
      </c>
      <c r="DP163" s="120">
        <v>0</v>
      </c>
      <c r="DQ163" s="121">
        <f t="shared" si="59"/>
        <v>0</v>
      </c>
    </row>
    <row r="164" spans="1:121" ht="12.75" customHeight="1" x14ac:dyDescent="0.2">
      <c r="A164" s="94">
        <v>9</v>
      </c>
      <c r="B164" s="117" t="s">
        <v>226</v>
      </c>
      <c r="C164" s="116" t="s">
        <v>227</v>
      </c>
      <c r="D164" s="111" t="s">
        <v>174</v>
      </c>
      <c r="E164" s="140"/>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v>1</v>
      </c>
      <c r="BX164" s="73">
        <v>1</v>
      </c>
      <c r="BY164" s="73"/>
      <c r="BZ164" s="73"/>
      <c r="CA164" s="73"/>
      <c r="CB164" s="73"/>
      <c r="CC164" s="73"/>
      <c r="CD164" s="73"/>
      <c r="CE164" s="73"/>
      <c r="CF164" s="73"/>
      <c r="CG164" s="73"/>
      <c r="CH164" s="73"/>
      <c r="CI164" s="73"/>
      <c r="CJ164" s="73"/>
      <c r="CK164" s="73"/>
      <c r="CL164" s="73"/>
      <c r="CM164" s="73"/>
      <c r="CN164" s="73"/>
      <c r="CO164" s="73"/>
      <c r="CP164" s="73">
        <v>1</v>
      </c>
      <c r="CQ164" s="73"/>
      <c r="CR164" s="73"/>
      <c r="CS164" s="73"/>
      <c r="CT164" s="73"/>
      <c r="CU164" s="73"/>
      <c r="CV164" s="73"/>
      <c r="CW164" s="73"/>
      <c r="CX164" s="73"/>
      <c r="CY164" s="73"/>
      <c r="CZ164" s="73"/>
      <c r="DA164" s="73"/>
      <c r="DB164" s="73"/>
      <c r="DC164" s="73"/>
      <c r="DD164" s="73"/>
      <c r="DE164" s="73"/>
      <c r="DF164" s="73"/>
      <c r="DG164" s="73"/>
      <c r="DH164" s="73"/>
      <c r="DI164" s="73"/>
      <c r="DJ164" s="73"/>
      <c r="DK164" s="74"/>
      <c r="DL164" s="68">
        <f>IF(A164="","",IF(AND(ISERROR(SEARCH("U",E164))=FALSE,CoatedBoards=TRUE),0,IF(AND(ISERROR(SEARCH("C",E164))=FALSE,CoatedBoards=FALSE),0,SUMPRODUCT($E$6:$DK$6,E164:DK164))))</f>
        <v>0</v>
      </c>
      <c r="DM164" s="69">
        <f t="shared" si="56"/>
        <v>3</v>
      </c>
      <c r="DN164" s="69">
        <f t="shared" si="57"/>
        <v>0</v>
      </c>
      <c r="DO164" s="70">
        <f>IF(A164="","",IF(DM164&gt;SparingLevel,0,DN164))</f>
        <v>0</v>
      </c>
      <c r="DP164" s="120">
        <v>0</v>
      </c>
      <c r="DQ164" s="121">
        <f t="shared" si="59"/>
        <v>0</v>
      </c>
    </row>
    <row r="165" spans="1:121" ht="12.75" customHeight="1" x14ac:dyDescent="0.2">
      <c r="A165" s="94">
        <v>9</v>
      </c>
      <c r="B165" s="117" t="s">
        <v>228</v>
      </c>
      <c r="C165" s="116" t="s">
        <v>229</v>
      </c>
      <c r="D165" s="111" t="s">
        <v>174</v>
      </c>
      <c r="E165" s="140"/>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v>2</v>
      </c>
      <c r="BX165" s="73">
        <v>2</v>
      </c>
      <c r="BY165" s="73"/>
      <c r="BZ165" s="73"/>
      <c r="CA165" s="73"/>
      <c r="CB165" s="73"/>
      <c r="CC165" s="73"/>
      <c r="CD165" s="73"/>
      <c r="CE165" s="73"/>
      <c r="CF165" s="73"/>
      <c r="CG165" s="73"/>
      <c r="CH165" s="73"/>
      <c r="CI165" s="73"/>
      <c r="CJ165" s="73"/>
      <c r="CK165" s="73"/>
      <c r="CL165" s="73"/>
      <c r="CM165" s="73"/>
      <c r="CN165" s="73"/>
      <c r="CO165" s="73"/>
      <c r="CP165" s="73">
        <v>2</v>
      </c>
      <c r="CQ165" s="73"/>
      <c r="CR165" s="73"/>
      <c r="CS165" s="73"/>
      <c r="CT165" s="73"/>
      <c r="CU165" s="73"/>
      <c r="CV165" s="73"/>
      <c r="CW165" s="73"/>
      <c r="CX165" s="73"/>
      <c r="CY165" s="73"/>
      <c r="CZ165" s="73"/>
      <c r="DA165" s="73"/>
      <c r="DB165" s="73"/>
      <c r="DC165" s="73"/>
      <c r="DD165" s="73"/>
      <c r="DE165" s="73"/>
      <c r="DF165" s="73"/>
      <c r="DG165" s="73"/>
      <c r="DH165" s="73"/>
      <c r="DI165" s="73"/>
      <c r="DJ165" s="73"/>
      <c r="DK165" s="74"/>
      <c r="DL165" s="68">
        <f>IF(A165="","",IF(AND(ISERROR(SEARCH("U",E165))=FALSE,CoatedBoards=TRUE),0,IF(AND(ISERROR(SEARCH("C",E165))=FALSE,CoatedBoards=FALSE),0,SUMPRODUCT($E$6:$DK$6,E165:DK165))))</f>
        <v>0</v>
      </c>
      <c r="DM165" s="69">
        <f t="shared" si="56"/>
        <v>3</v>
      </c>
      <c r="DN165" s="69">
        <f t="shared" si="57"/>
        <v>0</v>
      </c>
      <c r="DO165" s="70">
        <f>IF(A165="","",IF(DM165&gt;SparingLevel,0,DN165))</f>
        <v>0</v>
      </c>
      <c r="DP165" s="120">
        <v>0</v>
      </c>
      <c r="DQ165" s="121">
        <f t="shared" si="59"/>
        <v>0</v>
      </c>
    </row>
    <row r="166" spans="1:121" ht="12.75" customHeight="1" x14ac:dyDescent="0.2">
      <c r="A166" s="94">
        <v>9</v>
      </c>
      <c r="B166" s="117" t="s">
        <v>230</v>
      </c>
      <c r="C166" s="116" t="s">
        <v>231</v>
      </c>
      <c r="D166" s="111" t="s">
        <v>174</v>
      </c>
      <c r="E166" s="140"/>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v>1</v>
      </c>
      <c r="CR166" s="73">
        <v>1</v>
      </c>
      <c r="CS166" s="73">
        <v>1</v>
      </c>
      <c r="CT166" s="73">
        <v>1</v>
      </c>
      <c r="CU166" s="73"/>
      <c r="CV166" s="73"/>
      <c r="CW166" s="73"/>
      <c r="CX166" s="73"/>
      <c r="CY166" s="73"/>
      <c r="CZ166" s="73"/>
      <c r="DA166" s="73"/>
      <c r="DB166" s="73"/>
      <c r="DC166" s="73"/>
      <c r="DD166" s="73"/>
      <c r="DE166" s="73"/>
      <c r="DF166" s="73"/>
      <c r="DG166" s="73"/>
      <c r="DH166" s="73"/>
      <c r="DI166" s="73"/>
      <c r="DJ166" s="73"/>
      <c r="DK166" s="74"/>
      <c r="DL166" s="68">
        <f>IF(A166="","",IF(AND(ISERROR(SEARCH("U",E166))=FALSE,CoatedBoards=TRUE),0,IF(AND(ISERROR(SEARCH("C",E166))=FALSE,CoatedBoards=FALSE),0,SUMPRODUCT($E$6:$DK$6,E166:DK166))))</f>
        <v>0</v>
      </c>
      <c r="DM166" s="69">
        <f t="shared" si="56"/>
        <v>3</v>
      </c>
      <c r="DN166" s="69">
        <f t="shared" si="57"/>
        <v>0</v>
      </c>
      <c r="DO166" s="70">
        <f>IF(A166="","",IF(DM166&gt;SparingLevel,0,DN166))</f>
        <v>0</v>
      </c>
      <c r="DP166" s="120">
        <v>0</v>
      </c>
      <c r="DQ166" s="121">
        <f t="shared" si="59"/>
        <v>0</v>
      </c>
    </row>
    <row r="167" spans="1:121" ht="12.75" customHeight="1" x14ac:dyDescent="0.2">
      <c r="A167" s="94">
        <v>9</v>
      </c>
      <c r="B167" s="117" t="s">
        <v>382</v>
      </c>
      <c r="C167" s="116" t="s">
        <v>383</v>
      </c>
      <c r="D167" s="111" t="s">
        <v>174</v>
      </c>
      <c r="E167" s="140"/>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v>1</v>
      </c>
      <c r="CR167" s="73">
        <v>1</v>
      </c>
      <c r="CS167" s="73">
        <v>1</v>
      </c>
      <c r="CT167" s="73">
        <v>1</v>
      </c>
      <c r="CU167" s="73"/>
      <c r="CV167" s="73"/>
      <c r="CW167" s="73"/>
      <c r="CX167" s="73"/>
      <c r="CY167" s="73"/>
      <c r="CZ167" s="73"/>
      <c r="DA167" s="73"/>
      <c r="DB167" s="73"/>
      <c r="DC167" s="73"/>
      <c r="DD167" s="73"/>
      <c r="DE167" s="73"/>
      <c r="DF167" s="73"/>
      <c r="DG167" s="73"/>
      <c r="DH167" s="73"/>
      <c r="DI167" s="73"/>
      <c r="DJ167" s="73"/>
      <c r="DK167" s="74"/>
      <c r="DL167" s="68">
        <f t="shared" ref="DL167" si="62">IF(A167="","",IF(AND(ISERROR(SEARCH("U",E167))=FALSE,CoatedBoards=TRUE),0,IF(AND(ISERROR(SEARCH("C",E167))=FALSE,CoatedBoards=FALSE),0,SUMPRODUCT($E$6:$DK$6,E167:DK167))))</f>
        <v>0</v>
      </c>
      <c r="DM167" s="69">
        <f t="shared" si="56"/>
        <v>3</v>
      </c>
      <c r="DN167" s="69">
        <f t="shared" si="57"/>
        <v>0</v>
      </c>
      <c r="DO167" s="70">
        <f t="shared" ref="DO167" si="63">IF(A167="","",IF(DM167&gt;SparingLevel,0,DN167))</f>
        <v>0</v>
      </c>
      <c r="DP167" s="120">
        <v>0</v>
      </c>
      <c r="DQ167" s="121">
        <f t="shared" si="59"/>
        <v>0</v>
      </c>
    </row>
    <row r="168" spans="1:121" ht="12.75" customHeight="1" x14ac:dyDescent="0.2">
      <c r="A168" s="94"/>
      <c r="B168" s="157" t="s">
        <v>117</v>
      </c>
      <c r="C168" s="158"/>
      <c r="D168" s="111" t="s">
        <v>174</v>
      </c>
      <c r="E168" s="140"/>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4"/>
      <c r="DL168" s="68" t="str">
        <f>IF(A168="","",IF(AND(ISERROR(SEARCH("U",E168))=FALSE,CoatedBoards=TRUE),0,IF(AND(ISERROR(SEARCH("C",E168))=FALSE,CoatedBoards=FALSE),0,SUMPRODUCT($E$6:$DK$6,E168:DK168))))</f>
        <v/>
      </c>
      <c r="DM168" s="69" t="str">
        <f t="shared" ref="DM168:DM177" si="64">IF(A168="","",VLOOKUP(A168,TheMatrix,5,FALSE))</f>
        <v/>
      </c>
      <c r="DN168" s="69" t="str">
        <f t="shared" ref="DN168:DN177" si="65">IF(A168="","",IF(DL168&gt;0,MAX(CEILING(DL168/VLOOKUP(A168,TheMatrix,3,FALSE),1)*VLOOKUP(A168,TheMatrix,2,FALSE),VLOOKUP(A168,TheMatrix,4,FALSE)),0))</f>
        <v/>
      </c>
      <c r="DO168" s="70" t="str">
        <f>IF(A168="","",IF(DM168&gt;SparingLevel,0,DN168))</f>
        <v/>
      </c>
      <c r="DP168" s="120"/>
      <c r="DQ168" s="121" t="str">
        <f t="shared" ref="DQ168:DQ177" si="66">IF(A168="","",IF(ISERROR(DO168*DP168),IF(DO168&lt;&gt;0,"Ask for Quote",0),DO168*DP168))</f>
        <v/>
      </c>
    </row>
    <row r="169" spans="1:121" ht="12.75" customHeight="1" x14ac:dyDescent="0.2">
      <c r="A169" s="94">
        <v>1</v>
      </c>
      <c r="B169" s="117" t="s">
        <v>118</v>
      </c>
      <c r="C169" s="116" t="s">
        <v>119</v>
      </c>
      <c r="D169" s="111" t="s">
        <v>174</v>
      </c>
      <c r="E169" s="140"/>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v>3</v>
      </c>
      <c r="BJ169" s="73">
        <v>3</v>
      </c>
      <c r="BK169" s="73">
        <v>3</v>
      </c>
      <c r="BL169" s="73">
        <v>3</v>
      </c>
      <c r="BM169" s="73"/>
      <c r="BN169" s="73"/>
      <c r="BO169" s="73"/>
      <c r="BP169" s="73"/>
      <c r="BQ169" s="73"/>
      <c r="BR169" s="73"/>
      <c r="BS169" s="73"/>
      <c r="BT169" s="73"/>
      <c r="BU169" s="73"/>
      <c r="BV169" s="73"/>
      <c r="BW169" s="73"/>
      <c r="BX169" s="73"/>
      <c r="BY169" s="73">
        <v>3</v>
      </c>
      <c r="BZ169" s="73">
        <v>3</v>
      </c>
      <c r="CA169" s="73">
        <v>3</v>
      </c>
      <c r="CB169" s="73">
        <v>3</v>
      </c>
      <c r="CC169" s="73">
        <v>3</v>
      </c>
      <c r="CD169" s="73"/>
      <c r="CE169" s="73"/>
      <c r="CF169" s="73"/>
      <c r="CG169" s="73"/>
      <c r="CH169" s="73"/>
      <c r="CI169" s="73"/>
      <c r="CJ169" s="73"/>
      <c r="CK169" s="73"/>
      <c r="CL169" s="73"/>
      <c r="CM169" s="73"/>
      <c r="CN169" s="73"/>
      <c r="CO169" s="73"/>
      <c r="CP169" s="73"/>
      <c r="CQ169" s="73"/>
      <c r="CR169" s="73"/>
      <c r="CS169" s="73"/>
      <c r="CT169" s="73"/>
      <c r="CU169" s="73">
        <v>3</v>
      </c>
      <c r="CV169" s="73">
        <v>3</v>
      </c>
      <c r="CW169" s="73">
        <v>3</v>
      </c>
      <c r="CX169" s="73">
        <v>3</v>
      </c>
      <c r="CY169" s="73">
        <v>3</v>
      </c>
      <c r="CZ169" s="73"/>
      <c r="DA169" s="73"/>
      <c r="DB169" s="73"/>
      <c r="DC169" s="73"/>
      <c r="DD169" s="73"/>
      <c r="DE169" s="73"/>
      <c r="DF169" s="73"/>
      <c r="DG169" s="73"/>
      <c r="DH169" s="73"/>
      <c r="DI169" s="73"/>
      <c r="DJ169" s="73"/>
      <c r="DK169" s="74"/>
      <c r="DL169" s="68">
        <f t="shared" ref="DL169:DL204" si="67">IF(A169="","",IF(AND(ISERROR(SEARCH("U",E169))=FALSE,CoatedBoards=TRUE),0,IF(AND(ISERROR(SEARCH("C",E169))=FALSE,CoatedBoards=FALSE),0,SUMPRODUCT($E$6:$DK$6,E169:DK169))))</f>
        <v>0</v>
      </c>
      <c r="DM169" s="69">
        <f t="shared" si="64"/>
        <v>1</v>
      </c>
      <c r="DN169" s="69">
        <f t="shared" si="65"/>
        <v>0</v>
      </c>
      <c r="DO169" s="70">
        <f t="shared" ref="DO169:DO204" si="68">IF(A169="","",IF(DM169&gt;SparingLevel,0,DN169))</f>
        <v>0</v>
      </c>
      <c r="DP169" s="120">
        <v>0</v>
      </c>
      <c r="DQ169" s="121">
        <f t="shared" si="66"/>
        <v>0</v>
      </c>
    </row>
    <row r="170" spans="1:121" ht="12.75" customHeight="1" x14ac:dyDescent="0.2">
      <c r="A170" s="94">
        <v>1</v>
      </c>
      <c r="B170" s="117" t="s">
        <v>120</v>
      </c>
      <c r="C170" s="116" t="s">
        <v>121</v>
      </c>
      <c r="D170" s="111" t="s">
        <v>174</v>
      </c>
      <c r="E170" s="140"/>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v>3</v>
      </c>
      <c r="BN170" s="73">
        <v>3</v>
      </c>
      <c r="BO170" s="73"/>
      <c r="BP170" s="73"/>
      <c r="BQ170" s="73"/>
      <c r="BR170" s="73"/>
      <c r="BS170" s="73"/>
      <c r="BT170" s="73"/>
      <c r="BU170" s="73"/>
      <c r="BV170" s="73"/>
      <c r="BW170" s="73"/>
      <c r="BX170" s="73"/>
      <c r="BY170" s="73"/>
      <c r="BZ170" s="73"/>
      <c r="CA170" s="73"/>
      <c r="CB170" s="73"/>
      <c r="CC170" s="73"/>
      <c r="CD170" s="73">
        <v>3</v>
      </c>
      <c r="CE170" s="73">
        <v>3</v>
      </c>
      <c r="CF170" s="73"/>
      <c r="CG170" s="73"/>
      <c r="CH170" s="73"/>
      <c r="CI170" s="73"/>
      <c r="CJ170" s="73"/>
      <c r="CK170" s="73"/>
      <c r="CL170" s="73"/>
      <c r="CM170" s="73"/>
      <c r="CN170" s="73"/>
      <c r="CO170" s="73"/>
      <c r="CP170" s="73"/>
      <c r="CQ170" s="73"/>
      <c r="CR170" s="73"/>
      <c r="CS170" s="73"/>
      <c r="CT170" s="73"/>
      <c r="CU170" s="73"/>
      <c r="CV170" s="73"/>
      <c r="CW170" s="73"/>
      <c r="CX170" s="73"/>
      <c r="CY170" s="73"/>
      <c r="CZ170" s="73">
        <v>3</v>
      </c>
      <c r="DA170" s="73"/>
      <c r="DB170" s="73"/>
      <c r="DC170" s="73"/>
      <c r="DD170" s="73"/>
      <c r="DE170" s="73"/>
      <c r="DF170" s="73"/>
      <c r="DG170" s="73"/>
      <c r="DH170" s="73"/>
      <c r="DI170" s="73"/>
      <c r="DJ170" s="73"/>
      <c r="DK170" s="74"/>
      <c r="DL170" s="68">
        <f t="shared" si="67"/>
        <v>0</v>
      </c>
      <c r="DM170" s="69">
        <f t="shared" si="64"/>
        <v>1</v>
      </c>
      <c r="DN170" s="69">
        <f t="shared" si="65"/>
        <v>0</v>
      </c>
      <c r="DO170" s="70">
        <f t="shared" si="68"/>
        <v>0</v>
      </c>
      <c r="DP170" s="120">
        <v>0</v>
      </c>
      <c r="DQ170" s="121">
        <f t="shared" si="66"/>
        <v>0</v>
      </c>
    </row>
    <row r="171" spans="1:121" ht="12.75" customHeight="1" x14ac:dyDescent="0.2">
      <c r="A171" s="94">
        <v>1</v>
      </c>
      <c r="B171" s="117" t="s">
        <v>158</v>
      </c>
      <c r="C171" s="116" t="s">
        <v>423</v>
      </c>
      <c r="D171" s="111" t="s">
        <v>174</v>
      </c>
      <c r="E171" s="140"/>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v>3</v>
      </c>
      <c r="BP171" s="73"/>
      <c r="BQ171" s="73"/>
      <c r="BR171" s="73"/>
      <c r="BS171" s="73"/>
      <c r="BT171" s="73"/>
      <c r="BU171" s="73"/>
      <c r="BV171" s="73"/>
      <c r="BW171" s="73"/>
      <c r="BX171" s="73"/>
      <c r="BY171" s="73"/>
      <c r="BZ171" s="73"/>
      <c r="CA171" s="73"/>
      <c r="CB171" s="73"/>
      <c r="CC171" s="73"/>
      <c r="CD171" s="73"/>
      <c r="CE171" s="73"/>
      <c r="CF171" s="73">
        <v>3</v>
      </c>
      <c r="CG171" s="73"/>
      <c r="CH171" s="73"/>
      <c r="CI171" s="73"/>
      <c r="CJ171" s="73"/>
      <c r="CK171" s="73"/>
      <c r="CL171" s="73"/>
      <c r="CM171" s="73"/>
      <c r="CN171" s="73"/>
      <c r="CO171" s="73"/>
      <c r="CP171" s="73"/>
      <c r="CQ171" s="73"/>
      <c r="CR171" s="73"/>
      <c r="CS171" s="73"/>
      <c r="CT171" s="73"/>
      <c r="CU171" s="73"/>
      <c r="CV171" s="73"/>
      <c r="CW171" s="73"/>
      <c r="CX171" s="73"/>
      <c r="CY171" s="73"/>
      <c r="CZ171" s="73"/>
      <c r="DA171" s="73">
        <v>3</v>
      </c>
      <c r="DB171" s="73">
        <v>3</v>
      </c>
      <c r="DC171" s="73">
        <v>3</v>
      </c>
      <c r="DD171" s="73"/>
      <c r="DE171" s="73"/>
      <c r="DF171" s="73"/>
      <c r="DG171" s="73"/>
      <c r="DH171" s="73"/>
      <c r="DI171" s="73"/>
      <c r="DJ171" s="73"/>
      <c r="DK171" s="74"/>
      <c r="DL171" s="68">
        <f t="shared" si="67"/>
        <v>0</v>
      </c>
      <c r="DM171" s="69">
        <f t="shared" si="64"/>
        <v>1</v>
      </c>
      <c r="DN171" s="69">
        <f t="shared" si="65"/>
        <v>0</v>
      </c>
      <c r="DO171" s="70">
        <f t="shared" si="68"/>
        <v>0</v>
      </c>
      <c r="DP171" s="120">
        <v>0</v>
      </c>
      <c r="DQ171" s="121">
        <f t="shared" si="66"/>
        <v>0</v>
      </c>
    </row>
    <row r="172" spans="1:121" ht="12.75" customHeight="1" x14ac:dyDescent="0.2">
      <c r="A172" s="94">
        <v>1</v>
      </c>
      <c r="B172" s="117" t="s">
        <v>163</v>
      </c>
      <c r="C172" s="116" t="s">
        <v>424</v>
      </c>
      <c r="D172" s="111" t="s">
        <v>174</v>
      </c>
      <c r="E172" s="140"/>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v>3</v>
      </c>
      <c r="DE172" s="73"/>
      <c r="DF172" s="73"/>
      <c r="DG172" s="73"/>
      <c r="DH172" s="73"/>
      <c r="DI172" s="73"/>
      <c r="DJ172" s="73"/>
      <c r="DK172" s="74"/>
      <c r="DL172" s="68">
        <f>IF(A172="","",IF(AND(ISERROR(SEARCH("U",E172))=FALSE,CoatedBoards=TRUE),0,IF(AND(ISERROR(SEARCH("C",E172))=FALSE,CoatedBoards=FALSE),0,SUMPRODUCT($E$6:$DK$6,E172:DK172))))</f>
        <v>0</v>
      </c>
      <c r="DM172" s="69">
        <f t="shared" si="64"/>
        <v>1</v>
      </c>
      <c r="DN172" s="69">
        <f t="shared" si="65"/>
        <v>0</v>
      </c>
      <c r="DO172" s="70">
        <f>IF(A172="","",IF(DM172&gt;SparingLevel,0,DN172))</f>
        <v>0</v>
      </c>
      <c r="DP172" s="120">
        <v>0</v>
      </c>
      <c r="DQ172" s="121">
        <f t="shared" si="66"/>
        <v>0</v>
      </c>
    </row>
    <row r="173" spans="1:121" ht="12.75" customHeight="1" x14ac:dyDescent="0.2">
      <c r="A173" s="94">
        <v>1</v>
      </c>
      <c r="B173" s="117" t="s">
        <v>122</v>
      </c>
      <c r="C173" s="116" t="s">
        <v>420</v>
      </c>
      <c r="D173" s="111" t="s">
        <v>174</v>
      </c>
      <c r="E173" s="140"/>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v>3</v>
      </c>
      <c r="CH173" s="73">
        <v>3</v>
      </c>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4"/>
      <c r="DL173" s="68">
        <f>IF(A173="","",IF(AND(ISERROR(SEARCH("U",E173))=FALSE,CoatedBoards=TRUE),0,IF(AND(ISERROR(SEARCH("C",E173))=FALSE,CoatedBoards=FALSE),0,SUMPRODUCT($E$6:$DK$6,E173:DK173))))</f>
        <v>0</v>
      </c>
      <c r="DM173" s="69">
        <f t="shared" si="64"/>
        <v>1</v>
      </c>
      <c r="DN173" s="69">
        <f t="shared" si="65"/>
        <v>0</v>
      </c>
      <c r="DO173" s="70">
        <f>IF(A173="","",IF(DM173&gt;SparingLevel,0,DN173))</f>
        <v>0</v>
      </c>
      <c r="DP173" s="120">
        <v>0</v>
      </c>
      <c r="DQ173" s="121">
        <f t="shared" si="66"/>
        <v>0</v>
      </c>
    </row>
    <row r="174" spans="1:121" ht="12.75" customHeight="1" x14ac:dyDescent="0.2">
      <c r="A174" s="94">
        <v>1</v>
      </c>
      <c r="B174" s="117" t="s">
        <v>159</v>
      </c>
      <c r="C174" s="116" t="s">
        <v>160</v>
      </c>
      <c r="D174" s="111" t="s">
        <v>174</v>
      </c>
      <c r="E174" s="140"/>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v>3</v>
      </c>
      <c r="BQ174" s="73">
        <v>3</v>
      </c>
      <c r="BR174" s="73"/>
      <c r="BS174" s="73"/>
      <c r="BT174" s="73"/>
      <c r="BU174" s="73"/>
      <c r="BV174" s="73"/>
      <c r="BW174" s="73"/>
      <c r="BX174" s="73"/>
      <c r="BY174" s="73"/>
      <c r="BZ174" s="73"/>
      <c r="CA174" s="73"/>
      <c r="CB174" s="73"/>
      <c r="CC174" s="73"/>
      <c r="CD174" s="73"/>
      <c r="CE174" s="73"/>
      <c r="CF174" s="73"/>
      <c r="CG174" s="73"/>
      <c r="CH174" s="73"/>
      <c r="CI174" s="73">
        <v>3</v>
      </c>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v>3</v>
      </c>
      <c r="DF174" s="73">
        <v>3</v>
      </c>
      <c r="DG174" s="73"/>
      <c r="DH174" s="73"/>
      <c r="DI174" s="73"/>
      <c r="DJ174" s="73"/>
      <c r="DK174" s="74"/>
      <c r="DL174" s="68">
        <f>IF(A174="","",IF(AND(ISERROR(SEARCH("U",E174))=FALSE,CoatedBoards=TRUE),0,IF(AND(ISERROR(SEARCH("C",E174))=FALSE,CoatedBoards=FALSE),0,SUMPRODUCT($E$6:$DK$6,E174:DK174))))</f>
        <v>0</v>
      </c>
      <c r="DM174" s="69">
        <f t="shared" si="64"/>
        <v>1</v>
      </c>
      <c r="DN174" s="69">
        <f t="shared" si="65"/>
        <v>0</v>
      </c>
      <c r="DO174" s="70">
        <f>IF(A174="","",IF(DM174&gt;SparingLevel,0,DN174))</f>
        <v>0</v>
      </c>
      <c r="DP174" s="120">
        <v>0</v>
      </c>
      <c r="DQ174" s="121">
        <f t="shared" si="66"/>
        <v>0</v>
      </c>
    </row>
    <row r="175" spans="1:121" ht="12.75" customHeight="1" x14ac:dyDescent="0.2">
      <c r="A175" s="94">
        <v>1</v>
      </c>
      <c r="B175" s="117" t="s">
        <v>161</v>
      </c>
      <c r="C175" s="116" t="s">
        <v>162</v>
      </c>
      <c r="D175" s="111" t="s">
        <v>174</v>
      </c>
      <c r="E175" s="140"/>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v>3</v>
      </c>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4"/>
      <c r="DL175" s="68">
        <f>IF(A175="","",IF(AND(ISERROR(SEARCH("U",E175))=FALSE,CoatedBoards=TRUE),0,IF(AND(ISERROR(SEARCH("C",E175))=FALSE,CoatedBoards=FALSE),0,SUMPRODUCT($E$6:$DK$6,E175:DK175))))</f>
        <v>0</v>
      </c>
      <c r="DM175" s="69">
        <f t="shared" si="64"/>
        <v>1</v>
      </c>
      <c r="DN175" s="69">
        <f t="shared" si="65"/>
        <v>0</v>
      </c>
      <c r="DO175" s="70">
        <f>IF(A175="","",IF(DM175&gt;SparingLevel,0,DN175))</f>
        <v>0</v>
      </c>
      <c r="DP175" s="120">
        <v>0</v>
      </c>
      <c r="DQ175" s="121">
        <f t="shared" si="66"/>
        <v>0</v>
      </c>
    </row>
    <row r="176" spans="1:121" ht="12.75" customHeight="1" x14ac:dyDescent="0.2">
      <c r="A176" s="94">
        <v>1</v>
      </c>
      <c r="B176" s="117" t="s">
        <v>123</v>
      </c>
      <c r="C176" s="116" t="s">
        <v>124</v>
      </c>
      <c r="D176" s="111" t="s">
        <v>174</v>
      </c>
      <c r="E176" s="140"/>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v>3</v>
      </c>
      <c r="BS176" s="73"/>
      <c r="BT176" s="73"/>
      <c r="BU176" s="73"/>
      <c r="BV176" s="73"/>
      <c r="BW176" s="73"/>
      <c r="BX176" s="73"/>
      <c r="BY176" s="73"/>
      <c r="BZ176" s="73"/>
      <c r="CA176" s="73"/>
      <c r="CB176" s="73"/>
      <c r="CC176" s="73"/>
      <c r="CD176" s="73"/>
      <c r="CE176" s="73"/>
      <c r="CF176" s="73"/>
      <c r="CG176" s="73"/>
      <c r="CH176" s="73"/>
      <c r="CI176" s="73"/>
      <c r="CJ176" s="73"/>
      <c r="CK176" s="73">
        <v>3</v>
      </c>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4"/>
      <c r="DL176" s="68">
        <f>IF(A176="","",IF(AND(ISERROR(SEARCH("U",E176))=FALSE,CoatedBoards=TRUE),0,IF(AND(ISERROR(SEARCH("C",E176))=FALSE,CoatedBoards=FALSE),0,SUMPRODUCT($E$6:$DK$6,E176:DK176))))</f>
        <v>0</v>
      </c>
      <c r="DM176" s="69">
        <f t="shared" si="64"/>
        <v>1</v>
      </c>
      <c r="DN176" s="69">
        <f t="shared" si="65"/>
        <v>0</v>
      </c>
      <c r="DO176" s="70">
        <f>IF(A176="","",IF(DM176&gt;SparingLevel,0,DN176))</f>
        <v>0</v>
      </c>
      <c r="DP176" s="120">
        <v>0</v>
      </c>
      <c r="DQ176" s="121">
        <f t="shared" si="66"/>
        <v>0</v>
      </c>
    </row>
    <row r="177" spans="1:121" ht="12.75" customHeight="1" x14ac:dyDescent="0.2">
      <c r="A177" s="94">
        <v>1</v>
      </c>
      <c r="B177" s="117" t="s">
        <v>270</v>
      </c>
      <c r="C177" s="116" t="s">
        <v>271</v>
      </c>
      <c r="D177" s="111" t="s">
        <v>174</v>
      </c>
      <c r="E177" s="140"/>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v>3</v>
      </c>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v>3</v>
      </c>
      <c r="DH177" s="73"/>
      <c r="DI177" s="73"/>
      <c r="DJ177" s="73"/>
      <c r="DK177" s="74"/>
      <c r="DL177" s="68">
        <f t="shared" si="67"/>
        <v>0</v>
      </c>
      <c r="DM177" s="69">
        <f t="shared" si="64"/>
        <v>1</v>
      </c>
      <c r="DN177" s="69">
        <f t="shared" si="65"/>
        <v>0</v>
      </c>
      <c r="DO177" s="70">
        <f t="shared" si="68"/>
        <v>0</v>
      </c>
      <c r="DP177" s="120">
        <v>0</v>
      </c>
      <c r="DQ177" s="121">
        <f t="shared" si="66"/>
        <v>0</v>
      </c>
    </row>
    <row r="178" spans="1:121" ht="12.75" customHeight="1" x14ac:dyDescent="0.2">
      <c r="A178" s="94">
        <v>1</v>
      </c>
      <c r="B178" s="117" t="s">
        <v>272</v>
      </c>
      <c r="C178" s="116" t="s">
        <v>273</v>
      </c>
      <c r="D178" s="111" t="s">
        <v>174</v>
      </c>
      <c r="E178" s="140"/>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v>3</v>
      </c>
      <c r="BU178" s="73"/>
      <c r="BV178" s="73"/>
      <c r="BW178" s="73"/>
      <c r="BX178" s="73"/>
      <c r="BY178" s="73"/>
      <c r="BZ178" s="73"/>
      <c r="CA178" s="73"/>
      <c r="CB178" s="73"/>
      <c r="CC178" s="73"/>
      <c r="CD178" s="73"/>
      <c r="CE178" s="73"/>
      <c r="CF178" s="73"/>
      <c r="CG178" s="73"/>
      <c r="CH178" s="73"/>
      <c r="CI178" s="73"/>
      <c r="CJ178" s="73"/>
      <c r="CK178" s="73"/>
      <c r="CL178" s="73">
        <v>3</v>
      </c>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v>3</v>
      </c>
      <c r="DI178" s="73"/>
      <c r="DJ178" s="73"/>
      <c r="DK178" s="74"/>
      <c r="DL178" s="68">
        <f t="shared" ref="DL178:DL186" si="69">IF(A178="","",IF(AND(ISERROR(SEARCH("U",E178))=FALSE,CoatedBoards=TRUE),0,IF(AND(ISERROR(SEARCH("C",E178))=FALSE,CoatedBoards=FALSE),0,SUMPRODUCT($E$6:$DK$6,E178:DK178))))</f>
        <v>0</v>
      </c>
      <c r="DM178" s="69">
        <f t="shared" ref="DM178:DM186" si="70">IF(A178="","",VLOOKUP(A178,TheMatrix,5,FALSE))</f>
        <v>1</v>
      </c>
      <c r="DN178" s="69">
        <f t="shared" ref="DN178:DN186" si="71">IF(A178="","",IF(DL178&gt;0,MAX(CEILING(DL178/VLOOKUP(A178,TheMatrix,3,FALSE),1)*VLOOKUP(A178,TheMatrix,2,FALSE),VLOOKUP(A178,TheMatrix,4,FALSE)),0))</f>
        <v>0</v>
      </c>
      <c r="DO178" s="70">
        <f t="shared" ref="DO178:DO186" si="72">IF(A178="","",IF(DM178&gt;SparingLevel,0,DN178))</f>
        <v>0</v>
      </c>
      <c r="DP178" s="120">
        <v>0</v>
      </c>
      <c r="DQ178" s="121">
        <f t="shared" ref="DQ178:DQ186" si="73">IF(A178="","",IF(ISERROR(DO178*DP178),IF(DO178&lt;&gt;0,"Ask for Quote",0),DO178*DP178))</f>
        <v>0</v>
      </c>
    </row>
    <row r="179" spans="1:121" ht="12.75" customHeight="1" x14ac:dyDescent="0.2">
      <c r="A179" s="94">
        <v>1</v>
      </c>
      <c r="B179" s="117" t="s">
        <v>284</v>
      </c>
      <c r="C179" s="116" t="s">
        <v>285</v>
      </c>
      <c r="D179" s="111" t="s">
        <v>174</v>
      </c>
      <c r="E179" s="140"/>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v>3</v>
      </c>
      <c r="DJ179" s="73"/>
      <c r="DK179" s="74"/>
      <c r="DL179" s="68">
        <f>IF(A179="","",IF(AND(ISERROR(SEARCH("U",E179))=FALSE,CoatedBoards=TRUE),0,IF(AND(ISERROR(SEARCH("C",E179))=FALSE,CoatedBoards=FALSE),0,SUMPRODUCT($E$6:$DK$6,E179:DK179))))</f>
        <v>0</v>
      </c>
      <c r="DM179" s="69">
        <f>IF(A179="","",VLOOKUP(A179,TheMatrix,5,FALSE))</f>
        <v>1</v>
      </c>
      <c r="DN179" s="69">
        <f>IF(A179="","",IF(DL179&gt;0,MAX(CEILING(DL179/VLOOKUP(A179,TheMatrix,3,FALSE),1)*VLOOKUP(A179,TheMatrix,2,FALSE),VLOOKUP(A179,TheMatrix,4,FALSE)),0))</f>
        <v>0</v>
      </c>
      <c r="DO179" s="70">
        <f>IF(A179="","",IF(DM179&gt;SparingLevel,0,DN179))</f>
        <v>0</v>
      </c>
      <c r="DP179" s="120">
        <v>0</v>
      </c>
      <c r="DQ179" s="121">
        <f>IF(A179="","",IF(ISERROR(DO179*DP179),IF(DO179&lt;&gt;0,"Ask for Quote",0),DO179*DP179))</f>
        <v>0</v>
      </c>
    </row>
    <row r="180" spans="1:121" ht="12.75" customHeight="1" x14ac:dyDescent="0.2">
      <c r="A180" s="94">
        <v>1</v>
      </c>
      <c r="B180" s="117" t="s">
        <v>274</v>
      </c>
      <c r="C180" s="116" t="s">
        <v>275</v>
      </c>
      <c r="D180" s="111" t="s">
        <v>174</v>
      </c>
      <c r="E180" s="140"/>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v>3</v>
      </c>
      <c r="BV180" s="73"/>
      <c r="BW180" s="73"/>
      <c r="BX180" s="73"/>
      <c r="BY180" s="73"/>
      <c r="BZ180" s="73"/>
      <c r="CA180" s="73"/>
      <c r="CB180" s="73"/>
      <c r="CC180" s="73"/>
      <c r="CD180" s="73"/>
      <c r="CE180" s="73"/>
      <c r="CF180" s="73"/>
      <c r="CG180" s="73"/>
      <c r="CH180" s="73"/>
      <c r="CI180" s="73"/>
      <c r="CJ180" s="73"/>
      <c r="CK180" s="73"/>
      <c r="CL180" s="73"/>
      <c r="CM180" s="73">
        <v>3</v>
      </c>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v>3</v>
      </c>
      <c r="DK180" s="74"/>
      <c r="DL180" s="68">
        <f t="shared" si="69"/>
        <v>0</v>
      </c>
      <c r="DM180" s="69">
        <f t="shared" si="70"/>
        <v>1</v>
      </c>
      <c r="DN180" s="69">
        <f t="shared" si="71"/>
        <v>0</v>
      </c>
      <c r="DO180" s="70">
        <f t="shared" si="72"/>
        <v>0</v>
      </c>
      <c r="DP180" s="120">
        <v>0</v>
      </c>
      <c r="DQ180" s="121">
        <f t="shared" si="73"/>
        <v>0</v>
      </c>
    </row>
    <row r="181" spans="1:121" ht="12.75" customHeight="1" x14ac:dyDescent="0.2">
      <c r="A181" s="94">
        <v>1</v>
      </c>
      <c r="B181" s="117" t="s">
        <v>282</v>
      </c>
      <c r="C181" s="116" t="s">
        <v>283</v>
      </c>
      <c r="D181" s="111" t="s">
        <v>174</v>
      </c>
      <c r="E181" s="140"/>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v>3</v>
      </c>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4"/>
      <c r="DL181" s="68">
        <f>IF(A181="","",IF(AND(ISERROR(SEARCH("U",E181))=FALSE,CoatedBoards=TRUE),0,IF(AND(ISERROR(SEARCH("C",E181))=FALSE,CoatedBoards=FALSE),0,SUMPRODUCT($E$6:$DK$6,E181:DK181))))</f>
        <v>0</v>
      </c>
      <c r="DM181" s="69">
        <f>IF(A181="","",VLOOKUP(A181,TheMatrix,5,FALSE))</f>
        <v>1</v>
      </c>
      <c r="DN181" s="69">
        <f>IF(A181="","",IF(DL181&gt;0,MAX(CEILING(DL181/VLOOKUP(A181,TheMatrix,3,FALSE),1)*VLOOKUP(A181,TheMatrix,2,FALSE),VLOOKUP(A181,TheMatrix,4,FALSE)),0))</f>
        <v>0</v>
      </c>
      <c r="DO181" s="70">
        <f>IF(A181="","",IF(DM181&gt;SparingLevel,0,DN181))</f>
        <v>0</v>
      </c>
      <c r="DP181" s="120">
        <v>0</v>
      </c>
      <c r="DQ181" s="121">
        <f>IF(A181="","",IF(ISERROR(DO181*DP181),IF(DO181&lt;&gt;0,"Ask for Quote",0),DO181*DP181))</f>
        <v>0</v>
      </c>
    </row>
    <row r="182" spans="1:121" ht="12.75" customHeight="1" x14ac:dyDescent="0.2">
      <c r="A182" s="94">
        <v>1</v>
      </c>
      <c r="B182" s="117" t="s">
        <v>276</v>
      </c>
      <c r="C182" s="116" t="s">
        <v>277</v>
      </c>
      <c r="D182" s="111" t="s">
        <v>174</v>
      </c>
      <c r="E182" s="140"/>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v>3</v>
      </c>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4"/>
      <c r="DL182" s="68">
        <f t="shared" si="69"/>
        <v>0</v>
      </c>
      <c r="DM182" s="69">
        <f t="shared" si="70"/>
        <v>1</v>
      </c>
      <c r="DN182" s="69">
        <f t="shared" si="71"/>
        <v>0</v>
      </c>
      <c r="DO182" s="70">
        <f t="shared" si="72"/>
        <v>0</v>
      </c>
      <c r="DP182" s="120">
        <v>0</v>
      </c>
      <c r="DQ182" s="121">
        <f t="shared" si="73"/>
        <v>0</v>
      </c>
    </row>
    <row r="183" spans="1:121" ht="12.75" customHeight="1" x14ac:dyDescent="0.2">
      <c r="A183" s="94">
        <v>1</v>
      </c>
      <c r="B183" s="117" t="s">
        <v>278</v>
      </c>
      <c r="C183" s="116" t="s">
        <v>279</v>
      </c>
      <c r="D183" s="111" t="s">
        <v>174</v>
      </c>
      <c r="E183" s="140"/>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v>3</v>
      </c>
      <c r="BX183" s="73"/>
      <c r="BY183" s="73"/>
      <c r="BZ183" s="73"/>
      <c r="CA183" s="73"/>
      <c r="CB183" s="73"/>
      <c r="CC183" s="73"/>
      <c r="CD183" s="73"/>
      <c r="CE183" s="73"/>
      <c r="CF183" s="73"/>
      <c r="CG183" s="73"/>
      <c r="CH183" s="73"/>
      <c r="CI183" s="73"/>
      <c r="CJ183" s="73"/>
      <c r="CK183" s="73"/>
      <c r="CL183" s="73"/>
      <c r="CM183" s="73"/>
      <c r="CN183" s="73"/>
      <c r="CO183" s="73">
        <v>3</v>
      </c>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4"/>
      <c r="DL183" s="68">
        <f t="shared" si="69"/>
        <v>0</v>
      </c>
      <c r="DM183" s="69">
        <f t="shared" si="70"/>
        <v>1</v>
      </c>
      <c r="DN183" s="69">
        <f t="shared" si="71"/>
        <v>0</v>
      </c>
      <c r="DO183" s="70">
        <f t="shared" si="72"/>
        <v>0</v>
      </c>
      <c r="DP183" s="120">
        <v>0</v>
      </c>
      <c r="DQ183" s="121">
        <f t="shared" si="73"/>
        <v>0</v>
      </c>
    </row>
    <row r="184" spans="1:121" ht="12.75" customHeight="1" x14ac:dyDescent="0.2">
      <c r="A184" s="94">
        <v>1</v>
      </c>
      <c r="B184" s="117" t="s">
        <v>280</v>
      </c>
      <c r="C184" s="116" t="s">
        <v>281</v>
      </c>
      <c r="D184" s="111" t="s">
        <v>174</v>
      </c>
      <c r="E184" s="140"/>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v>3</v>
      </c>
      <c r="BY184" s="73"/>
      <c r="BZ184" s="73"/>
      <c r="CA184" s="73"/>
      <c r="CB184" s="73"/>
      <c r="CC184" s="73"/>
      <c r="CD184" s="73"/>
      <c r="CE184" s="73"/>
      <c r="CF184" s="73"/>
      <c r="CG184" s="73"/>
      <c r="CH184" s="73"/>
      <c r="CI184" s="73"/>
      <c r="CJ184" s="73"/>
      <c r="CK184" s="73"/>
      <c r="CL184" s="73"/>
      <c r="CM184" s="73"/>
      <c r="CN184" s="73"/>
      <c r="CO184" s="73"/>
      <c r="CP184" s="73">
        <v>3</v>
      </c>
      <c r="CQ184" s="73"/>
      <c r="CR184" s="73"/>
      <c r="CS184" s="73"/>
      <c r="CT184" s="73"/>
      <c r="CU184" s="73"/>
      <c r="CV184" s="73"/>
      <c r="CW184" s="73"/>
      <c r="CX184" s="73"/>
      <c r="CY184" s="73"/>
      <c r="CZ184" s="73"/>
      <c r="DA184" s="73"/>
      <c r="DB184" s="73"/>
      <c r="DC184" s="73"/>
      <c r="DD184" s="73"/>
      <c r="DE184" s="73"/>
      <c r="DF184" s="73"/>
      <c r="DG184" s="73"/>
      <c r="DH184" s="73"/>
      <c r="DI184" s="73"/>
      <c r="DJ184" s="73"/>
      <c r="DK184" s="74"/>
      <c r="DL184" s="68">
        <f>IF(A184="","",IF(AND(ISERROR(SEARCH("U",E184))=FALSE,CoatedBoards=TRUE),0,IF(AND(ISERROR(SEARCH("C",E184))=FALSE,CoatedBoards=FALSE),0,SUMPRODUCT($E$6:$DK$6,E184:DK184))))</f>
        <v>0</v>
      </c>
      <c r="DM184" s="69">
        <f>IF(A184="","",VLOOKUP(A184,TheMatrix,5,FALSE))</f>
        <v>1</v>
      </c>
      <c r="DN184" s="69">
        <f>IF(A184="","",IF(DL184&gt;0,MAX(CEILING(DL184/VLOOKUP(A184,TheMatrix,3,FALSE),1)*VLOOKUP(A184,TheMatrix,2,FALSE),VLOOKUP(A184,TheMatrix,4,FALSE)),0))</f>
        <v>0</v>
      </c>
      <c r="DO184" s="70">
        <f>IF(A184="","",IF(DM184&gt;SparingLevel,0,DN184))</f>
        <v>0</v>
      </c>
      <c r="DP184" s="120">
        <v>0</v>
      </c>
      <c r="DQ184" s="121">
        <f>IF(A184="","",IF(ISERROR(DO184*DP184),IF(DO184&lt;&gt;0,"Ask for Quote",0),DO184*DP184))</f>
        <v>0</v>
      </c>
    </row>
    <row r="185" spans="1:121" ht="12.75" customHeight="1" x14ac:dyDescent="0.2">
      <c r="A185" s="94">
        <v>1</v>
      </c>
      <c r="B185" s="117">
        <v>64690647</v>
      </c>
      <c r="C185" s="116" t="s">
        <v>247</v>
      </c>
      <c r="D185" s="111" t="s">
        <v>174</v>
      </c>
      <c r="E185" s="140"/>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v>3</v>
      </c>
      <c r="CR185" s="73">
        <v>3</v>
      </c>
      <c r="CS185" s="73"/>
      <c r="CT185" s="73"/>
      <c r="CU185" s="73"/>
      <c r="CV185" s="73"/>
      <c r="CW185" s="73"/>
      <c r="CX185" s="73"/>
      <c r="CY185" s="73"/>
      <c r="CZ185" s="73"/>
      <c r="DA185" s="73"/>
      <c r="DB185" s="73"/>
      <c r="DC185" s="73"/>
      <c r="DD185" s="73"/>
      <c r="DE185" s="73"/>
      <c r="DF185" s="73"/>
      <c r="DG185" s="73"/>
      <c r="DH185" s="73"/>
      <c r="DI185" s="73"/>
      <c r="DJ185" s="73"/>
      <c r="DK185" s="74"/>
      <c r="DL185" s="68">
        <f t="shared" si="69"/>
        <v>0</v>
      </c>
      <c r="DM185" s="69">
        <f t="shared" si="70"/>
        <v>1</v>
      </c>
      <c r="DN185" s="69">
        <f t="shared" si="71"/>
        <v>0</v>
      </c>
      <c r="DO185" s="70">
        <f t="shared" si="72"/>
        <v>0</v>
      </c>
      <c r="DP185" s="120">
        <v>0</v>
      </c>
      <c r="DQ185" s="121">
        <f t="shared" si="73"/>
        <v>0</v>
      </c>
    </row>
    <row r="186" spans="1:121" ht="12.75" customHeight="1" x14ac:dyDescent="0.2">
      <c r="A186" s="94">
        <v>1</v>
      </c>
      <c r="B186" s="117" t="s">
        <v>248</v>
      </c>
      <c r="C186" s="116" t="s">
        <v>249</v>
      </c>
      <c r="D186" s="111" t="s">
        <v>174</v>
      </c>
      <c r="E186" s="140"/>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v>3</v>
      </c>
      <c r="CT186" s="73">
        <v>3</v>
      </c>
      <c r="CU186" s="73"/>
      <c r="CV186" s="73"/>
      <c r="CW186" s="73"/>
      <c r="CX186" s="73"/>
      <c r="CY186" s="73"/>
      <c r="CZ186" s="73"/>
      <c r="DA186" s="73"/>
      <c r="DB186" s="73"/>
      <c r="DC186" s="73"/>
      <c r="DD186" s="73"/>
      <c r="DE186" s="73"/>
      <c r="DF186" s="73"/>
      <c r="DG186" s="73"/>
      <c r="DH186" s="73"/>
      <c r="DI186" s="73"/>
      <c r="DJ186" s="73"/>
      <c r="DK186" s="74"/>
      <c r="DL186" s="68">
        <f t="shared" si="69"/>
        <v>0</v>
      </c>
      <c r="DM186" s="69">
        <f t="shared" si="70"/>
        <v>1</v>
      </c>
      <c r="DN186" s="69">
        <f t="shared" si="71"/>
        <v>0</v>
      </c>
      <c r="DO186" s="70">
        <f t="shared" si="72"/>
        <v>0</v>
      </c>
      <c r="DP186" s="120">
        <v>0</v>
      </c>
      <c r="DQ186" s="121">
        <f t="shared" si="73"/>
        <v>0</v>
      </c>
    </row>
    <row r="187" spans="1:121" ht="12.75" customHeight="1" x14ac:dyDescent="0.2">
      <c r="A187" s="94"/>
      <c r="B187" s="157" t="s">
        <v>125</v>
      </c>
      <c r="C187" s="158"/>
      <c r="D187" s="111" t="s">
        <v>174</v>
      </c>
      <c r="E187" s="140"/>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4"/>
      <c r="DL187" s="68" t="str">
        <f t="shared" si="67"/>
        <v/>
      </c>
      <c r="DM187" s="69" t="str">
        <f t="shared" ref="DM187:DM207" si="74">IF(A187="","",VLOOKUP(A187,TheMatrix,5,FALSE))</f>
        <v/>
      </c>
      <c r="DN187" s="69" t="str">
        <f t="shared" ref="DN187:DN207" si="75">IF(A187="","",IF(DL187&gt;0,MAX(CEILING(DL187/VLOOKUP(A187,TheMatrix,3,FALSE),1)*VLOOKUP(A187,TheMatrix,2,FALSE),VLOOKUP(A187,TheMatrix,4,FALSE)),0))</f>
        <v/>
      </c>
      <c r="DO187" s="70" t="str">
        <f t="shared" si="68"/>
        <v/>
      </c>
      <c r="DP187" s="120"/>
      <c r="DQ187" s="121" t="str">
        <f t="shared" ref="DQ187:DQ207" si="76">IF(A187="","",IF(ISERROR(DO187*DP187),IF(DO187&lt;&gt;0,"Ask for Quote",0),DO187*DP187))</f>
        <v/>
      </c>
    </row>
    <row r="188" spans="1:121" ht="12.75" customHeight="1" x14ac:dyDescent="0.2">
      <c r="A188" s="94">
        <v>11</v>
      </c>
      <c r="B188" s="117" t="s">
        <v>356</v>
      </c>
      <c r="C188" s="116" t="s">
        <v>357</v>
      </c>
      <c r="D188" s="111" t="s">
        <v>174</v>
      </c>
      <c r="E188" s="140"/>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v>1</v>
      </c>
      <c r="BJ188" s="73">
        <v>1</v>
      </c>
      <c r="BK188" s="73">
        <v>1</v>
      </c>
      <c r="BL188" s="73">
        <v>1</v>
      </c>
      <c r="BM188" s="73">
        <v>1</v>
      </c>
      <c r="BN188" s="73">
        <v>1</v>
      </c>
      <c r="BO188" s="73">
        <v>1</v>
      </c>
      <c r="BP188" s="73">
        <v>1</v>
      </c>
      <c r="BQ188" s="73">
        <v>1</v>
      </c>
      <c r="BR188" s="73"/>
      <c r="BS188" s="73">
        <v>1</v>
      </c>
      <c r="BT188" s="73">
        <v>1</v>
      </c>
      <c r="BU188" s="73">
        <v>1</v>
      </c>
      <c r="BV188" s="73">
        <v>1</v>
      </c>
      <c r="BW188" s="73"/>
      <c r="BX188" s="73"/>
      <c r="BY188" s="73">
        <v>1</v>
      </c>
      <c r="BZ188" s="73">
        <v>1</v>
      </c>
      <c r="CA188" s="73">
        <v>1</v>
      </c>
      <c r="CB188" s="73">
        <v>1</v>
      </c>
      <c r="CC188" s="73">
        <v>1</v>
      </c>
      <c r="CD188" s="73">
        <v>1</v>
      </c>
      <c r="CE188" s="73">
        <v>1</v>
      </c>
      <c r="CF188" s="73">
        <v>1</v>
      </c>
      <c r="CG188" s="73">
        <v>1</v>
      </c>
      <c r="CH188" s="73">
        <v>1</v>
      </c>
      <c r="CI188" s="73">
        <v>1</v>
      </c>
      <c r="CJ188" s="73">
        <v>1</v>
      </c>
      <c r="CK188" s="73"/>
      <c r="CL188" s="73">
        <v>1</v>
      </c>
      <c r="CM188" s="73">
        <v>1</v>
      </c>
      <c r="CN188" s="73">
        <v>1</v>
      </c>
      <c r="CO188" s="73">
        <v>1</v>
      </c>
      <c r="CP188" s="73"/>
      <c r="CQ188" s="73"/>
      <c r="CR188" s="73"/>
      <c r="CS188" s="73"/>
      <c r="CT188" s="73"/>
      <c r="CU188" s="73">
        <v>1</v>
      </c>
      <c r="CV188" s="73">
        <v>1</v>
      </c>
      <c r="CW188" s="73">
        <v>1</v>
      </c>
      <c r="CX188" s="73">
        <v>1</v>
      </c>
      <c r="CY188" s="73">
        <v>1</v>
      </c>
      <c r="CZ188" s="73">
        <v>1</v>
      </c>
      <c r="DA188" s="73">
        <v>1</v>
      </c>
      <c r="DB188" s="73">
        <v>1</v>
      </c>
      <c r="DC188" s="73">
        <v>1</v>
      </c>
      <c r="DD188" s="73">
        <v>1</v>
      </c>
      <c r="DE188" s="73">
        <v>1</v>
      </c>
      <c r="DF188" s="73"/>
      <c r="DG188" s="73">
        <v>1</v>
      </c>
      <c r="DH188" s="73">
        <v>1</v>
      </c>
      <c r="DI188" s="73">
        <v>1</v>
      </c>
      <c r="DJ188" s="73">
        <v>1</v>
      </c>
      <c r="DK188" s="74"/>
      <c r="DL188" s="68">
        <f t="shared" si="67"/>
        <v>0</v>
      </c>
      <c r="DM188" s="69" t="str">
        <f t="shared" si="74"/>
        <v>NR</v>
      </c>
      <c r="DN188" s="69">
        <f t="shared" si="75"/>
        <v>0</v>
      </c>
      <c r="DO188" s="70">
        <f t="shared" si="68"/>
        <v>0</v>
      </c>
      <c r="DP188" s="120">
        <v>0</v>
      </c>
      <c r="DQ188" s="121">
        <f t="shared" si="76"/>
        <v>0</v>
      </c>
    </row>
    <row r="189" spans="1:121" ht="12.75" customHeight="1" x14ac:dyDescent="0.2">
      <c r="A189" s="94">
        <v>11</v>
      </c>
      <c r="B189" s="117">
        <v>68577586</v>
      </c>
      <c r="C189" s="116" t="s">
        <v>164</v>
      </c>
      <c r="D189" s="111" t="s">
        <v>174</v>
      </c>
      <c r="E189" s="140"/>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v>1</v>
      </c>
      <c r="BS189" s="73"/>
      <c r="BT189" s="73"/>
      <c r="BU189" s="73"/>
      <c r="BV189" s="73"/>
      <c r="BW189" s="73"/>
      <c r="BX189" s="73"/>
      <c r="BY189" s="73"/>
      <c r="BZ189" s="73"/>
      <c r="CA189" s="73"/>
      <c r="CB189" s="73"/>
      <c r="CC189" s="73"/>
      <c r="CD189" s="73"/>
      <c r="CE189" s="73"/>
      <c r="CF189" s="73"/>
      <c r="CG189" s="73"/>
      <c r="CH189" s="73"/>
      <c r="CI189" s="73"/>
      <c r="CJ189" s="73"/>
      <c r="CK189" s="73">
        <v>1</v>
      </c>
      <c r="CL189" s="73"/>
      <c r="CM189" s="73"/>
      <c r="CN189" s="73"/>
      <c r="CO189" s="73"/>
      <c r="CP189" s="73"/>
      <c r="CQ189" s="73"/>
      <c r="CR189" s="73"/>
      <c r="CS189" s="73"/>
      <c r="CT189" s="73"/>
      <c r="CU189" s="73"/>
      <c r="CV189" s="73"/>
      <c r="CW189" s="73"/>
      <c r="CX189" s="73"/>
      <c r="CY189" s="73"/>
      <c r="CZ189" s="73"/>
      <c r="DA189" s="73"/>
      <c r="DB189" s="73"/>
      <c r="DC189" s="73"/>
      <c r="DD189" s="73"/>
      <c r="DE189" s="73"/>
      <c r="DF189" s="73">
        <v>1</v>
      </c>
      <c r="DG189" s="73"/>
      <c r="DH189" s="73"/>
      <c r="DI189" s="73"/>
      <c r="DJ189" s="73"/>
      <c r="DK189" s="74"/>
      <c r="DL189" s="68">
        <f t="shared" si="67"/>
        <v>0</v>
      </c>
      <c r="DM189" s="69" t="str">
        <f t="shared" si="74"/>
        <v>NR</v>
      </c>
      <c r="DN189" s="69">
        <f t="shared" si="75"/>
        <v>0</v>
      </c>
      <c r="DO189" s="70">
        <f t="shared" si="68"/>
        <v>0</v>
      </c>
      <c r="DP189" s="120">
        <v>0</v>
      </c>
      <c r="DQ189" s="121">
        <f t="shared" si="76"/>
        <v>0</v>
      </c>
    </row>
    <row r="190" spans="1:121" ht="12.75" customHeight="1" x14ac:dyDescent="0.2">
      <c r="A190" s="94">
        <v>11</v>
      </c>
      <c r="B190" s="117" t="s">
        <v>362</v>
      </c>
      <c r="C190" s="116" t="s">
        <v>363</v>
      </c>
      <c r="D190" s="111" t="s">
        <v>174</v>
      </c>
      <c r="E190" s="140"/>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v>1</v>
      </c>
      <c r="BX190" s="73">
        <v>1</v>
      </c>
      <c r="BY190" s="73"/>
      <c r="BZ190" s="73"/>
      <c r="CA190" s="73"/>
      <c r="CB190" s="73"/>
      <c r="CC190" s="73"/>
      <c r="CD190" s="73"/>
      <c r="CE190" s="73"/>
      <c r="CF190" s="73"/>
      <c r="CG190" s="73"/>
      <c r="CH190" s="73"/>
      <c r="CI190" s="73"/>
      <c r="CJ190" s="73"/>
      <c r="CK190" s="73"/>
      <c r="CL190" s="73"/>
      <c r="CM190" s="73"/>
      <c r="CN190" s="73"/>
      <c r="CO190" s="73"/>
      <c r="CP190" s="73">
        <v>1</v>
      </c>
      <c r="CQ190" s="73"/>
      <c r="CR190" s="73"/>
      <c r="CS190" s="73"/>
      <c r="CT190" s="73"/>
      <c r="CU190" s="73"/>
      <c r="CV190" s="73"/>
      <c r="CW190" s="73"/>
      <c r="CX190" s="73"/>
      <c r="CY190" s="73"/>
      <c r="CZ190" s="73"/>
      <c r="DA190" s="73"/>
      <c r="DB190" s="73"/>
      <c r="DC190" s="73"/>
      <c r="DD190" s="73"/>
      <c r="DE190" s="73"/>
      <c r="DF190" s="73"/>
      <c r="DG190" s="73"/>
      <c r="DH190" s="73"/>
      <c r="DI190" s="73"/>
      <c r="DJ190" s="73"/>
      <c r="DK190" s="74"/>
      <c r="DL190" s="68">
        <f>IF(A190="","",IF(AND(ISERROR(SEARCH("U",E190))=FALSE,CoatedBoards=TRUE),0,IF(AND(ISERROR(SEARCH("C",E190))=FALSE,CoatedBoards=FALSE),0,SUMPRODUCT($E$6:$DK$6,E190:DK190))))</f>
        <v>0</v>
      </c>
      <c r="DM190" s="69" t="str">
        <f t="shared" si="74"/>
        <v>NR</v>
      </c>
      <c r="DN190" s="69">
        <f t="shared" si="75"/>
        <v>0</v>
      </c>
      <c r="DO190" s="70">
        <f>IF(A190="","",IF(DM190&gt;SparingLevel,0,DN190))</f>
        <v>0</v>
      </c>
      <c r="DP190" s="120">
        <v>0</v>
      </c>
      <c r="DQ190" s="121">
        <f t="shared" si="76"/>
        <v>0</v>
      </c>
    </row>
    <row r="191" spans="1:121" ht="12.75" customHeight="1" x14ac:dyDescent="0.2">
      <c r="A191" s="94">
        <v>11</v>
      </c>
      <c r="B191" s="117" t="s">
        <v>239</v>
      </c>
      <c r="C191" s="116" t="s">
        <v>240</v>
      </c>
      <c r="D191" s="111" t="s">
        <v>174</v>
      </c>
      <c r="E191" s="140"/>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v>1</v>
      </c>
      <c r="CR191" s="73">
        <v>1</v>
      </c>
      <c r="CS191" s="73">
        <v>1</v>
      </c>
      <c r="CT191" s="73">
        <v>1</v>
      </c>
      <c r="CU191" s="73"/>
      <c r="CV191" s="73"/>
      <c r="CW191" s="73"/>
      <c r="CX191" s="73"/>
      <c r="CY191" s="73"/>
      <c r="CZ191" s="73"/>
      <c r="DA191" s="73"/>
      <c r="DB191" s="73"/>
      <c r="DC191" s="73"/>
      <c r="DD191" s="73"/>
      <c r="DE191" s="73"/>
      <c r="DF191" s="73"/>
      <c r="DG191" s="73"/>
      <c r="DH191" s="73"/>
      <c r="DI191" s="73"/>
      <c r="DJ191" s="73"/>
      <c r="DK191" s="74"/>
      <c r="DL191" s="68">
        <f t="shared" si="67"/>
        <v>0</v>
      </c>
      <c r="DM191" s="69" t="str">
        <f t="shared" si="74"/>
        <v>NR</v>
      </c>
      <c r="DN191" s="69">
        <f t="shared" si="75"/>
        <v>0</v>
      </c>
      <c r="DO191" s="70">
        <f t="shared" si="68"/>
        <v>0</v>
      </c>
      <c r="DP191" s="120">
        <v>0</v>
      </c>
      <c r="DQ191" s="121">
        <f t="shared" si="76"/>
        <v>0</v>
      </c>
    </row>
    <row r="192" spans="1:121" ht="12.75" customHeight="1" x14ac:dyDescent="0.2">
      <c r="A192" s="94"/>
      <c r="B192" s="157" t="s">
        <v>126</v>
      </c>
      <c r="C192" s="146"/>
      <c r="D192" s="111" t="s">
        <v>174</v>
      </c>
      <c r="E192" s="140"/>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4"/>
      <c r="DL192" s="68" t="str">
        <f t="shared" si="67"/>
        <v/>
      </c>
      <c r="DM192" s="69" t="str">
        <f t="shared" si="74"/>
        <v/>
      </c>
      <c r="DN192" s="69" t="str">
        <f t="shared" si="75"/>
        <v/>
      </c>
      <c r="DO192" s="70" t="str">
        <f t="shared" si="68"/>
        <v/>
      </c>
      <c r="DP192" s="120"/>
      <c r="DQ192" s="121" t="str">
        <f t="shared" si="76"/>
        <v/>
      </c>
    </row>
    <row r="193" spans="1:123" ht="12.75" customHeight="1" x14ac:dyDescent="0.2">
      <c r="A193" s="94">
        <v>11</v>
      </c>
      <c r="B193" s="97" t="s">
        <v>372</v>
      </c>
      <c r="C193" s="31" t="s">
        <v>373</v>
      </c>
      <c r="D193" s="111" t="s">
        <v>174</v>
      </c>
      <c r="E193" s="140"/>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v>1</v>
      </c>
      <c r="BJ193" s="73">
        <v>1</v>
      </c>
      <c r="BK193" s="73">
        <v>1</v>
      </c>
      <c r="BL193" s="73">
        <v>1</v>
      </c>
      <c r="BM193" s="73">
        <v>1</v>
      </c>
      <c r="BN193" s="73">
        <v>1</v>
      </c>
      <c r="BO193" s="73"/>
      <c r="BP193" s="73"/>
      <c r="BQ193" s="73"/>
      <c r="BR193" s="73"/>
      <c r="BS193" s="73"/>
      <c r="BT193" s="73"/>
      <c r="BU193" s="73"/>
      <c r="BV193" s="73"/>
      <c r="BW193" s="73"/>
      <c r="BX193" s="73"/>
      <c r="BY193" s="73">
        <v>1</v>
      </c>
      <c r="BZ193" s="73">
        <v>1</v>
      </c>
      <c r="CA193" s="73">
        <v>1</v>
      </c>
      <c r="CB193" s="73">
        <v>1</v>
      </c>
      <c r="CC193" s="73">
        <v>1</v>
      </c>
      <c r="CD193" s="73">
        <v>1</v>
      </c>
      <c r="CE193" s="73">
        <v>1</v>
      </c>
      <c r="CF193" s="73"/>
      <c r="CG193" s="73"/>
      <c r="CH193" s="73"/>
      <c r="CI193" s="73"/>
      <c r="CJ193" s="73"/>
      <c r="CK193" s="73"/>
      <c r="CL193" s="73"/>
      <c r="CM193" s="73"/>
      <c r="CN193" s="73"/>
      <c r="CO193" s="73"/>
      <c r="CP193" s="73"/>
      <c r="CQ193" s="73"/>
      <c r="CR193" s="73"/>
      <c r="CS193" s="73"/>
      <c r="CT193" s="73"/>
      <c r="CU193" s="73">
        <v>1</v>
      </c>
      <c r="CV193" s="73">
        <v>1</v>
      </c>
      <c r="CW193" s="73">
        <v>1</v>
      </c>
      <c r="CX193" s="73">
        <v>1</v>
      </c>
      <c r="CY193" s="73">
        <v>1</v>
      </c>
      <c r="CZ193" s="73">
        <v>1</v>
      </c>
      <c r="DA193" s="73"/>
      <c r="DB193" s="73"/>
      <c r="DC193" s="73"/>
      <c r="DD193" s="73"/>
      <c r="DE193" s="73"/>
      <c r="DF193" s="73"/>
      <c r="DG193" s="73"/>
      <c r="DH193" s="73"/>
      <c r="DI193" s="73"/>
      <c r="DJ193" s="73"/>
      <c r="DK193" s="74"/>
      <c r="DL193" s="68">
        <f>IF(A193="","",IF(AND(ISERROR(SEARCH("U",E193))=FALSE,CoatedBoards=TRUE),0,IF(AND(ISERROR(SEARCH("C",E193))=FALSE,CoatedBoards=FALSE),0,SUMPRODUCT($E$6:$DK$6,E193:DK193))))</f>
        <v>0</v>
      </c>
      <c r="DM193" s="69" t="str">
        <f t="shared" si="74"/>
        <v>NR</v>
      </c>
      <c r="DN193" s="69">
        <f t="shared" si="75"/>
        <v>0</v>
      </c>
      <c r="DO193" s="70">
        <f>IF(A193="","",IF(DM193&gt;SparingLevel,0,DN193))</f>
        <v>0</v>
      </c>
      <c r="DP193" s="120">
        <v>0</v>
      </c>
      <c r="DQ193" s="121">
        <f t="shared" si="76"/>
        <v>0</v>
      </c>
    </row>
    <row r="194" spans="1:123" ht="12.75" customHeight="1" x14ac:dyDescent="0.2">
      <c r="A194" s="94">
        <v>11</v>
      </c>
      <c r="B194" s="97" t="s">
        <v>364</v>
      </c>
      <c r="C194" s="31" t="s">
        <v>365</v>
      </c>
      <c r="D194" s="111" t="s">
        <v>174</v>
      </c>
      <c r="E194" s="140"/>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v>1</v>
      </c>
      <c r="BP194" s="73">
        <v>1</v>
      </c>
      <c r="BQ194" s="73">
        <v>1</v>
      </c>
      <c r="BR194" s="73"/>
      <c r="BS194" s="73"/>
      <c r="BT194" s="73"/>
      <c r="BU194" s="73"/>
      <c r="BV194" s="73"/>
      <c r="BW194" s="73"/>
      <c r="BX194" s="73"/>
      <c r="BY194" s="73"/>
      <c r="BZ194" s="73"/>
      <c r="CA194" s="73"/>
      <c r="CB194" s="73"/>
      <c r="CC194" s="73"/>
      <c r="CD194" s="73"/>
      <c r="CE194" s="73"/>
      <c r="CF194" s="73">
        <v>1</v>
      </c>
      <c r="CG194" s="73">
        <v>1</v>
      </c>
      <c r="CH194" s="73">
        <v>1</v>
      </c>
      <c r="CI194" s="73">
        <v>1</v>
      </c>
      <c r="CJ194" s="73">
        <v>1</v>
      </c>
      <c r="CK194" s="73"/>
      <c r="CL194" s="73"/>
      <c r="CM194" s="73"/>
      <c r="CN194" s="73"/>
      <c r="CO194" s="73"/>
      <c r="CP194" s="73"/>
      <c r="CQ194" s="73"/>
      <c r="CR194" s="73"/>
      <c r="CS194" s="73"/>
      <c r="CT194" s="73"/>
      <c r="CU194" s="73"/>
      <c r="CV194" s="73"/>
      <c r="CW194" s="73"/>
      <c r="CX194" s="73"/>
      <c r="CY194" s="73"/>
      <c r="CZ194" s="73"/>
      <c r="DA194" s="73">
        <v>1</v>
      </c>
      <c r="DB194" s="73">
        <v>1</v>
      </c>
      <c r="DC194" s="73">
        <v>1</v>
      </c>
      <c r="DD194" s="73">
        <v>1</v>
      </c>
      <c r="DE194" s="73">
        <v>1</v>
      </c>
      <c r="DF194" s="73"/>
      <c r="DG194" s="73"/>
      <c r="DH194" s="73"/>
      <c r="DI194" s="73"/>
      <c r="DJ194" s="73"/>
      <c r="DK194" s="74"/>
      <c r="DL194" s="68">
        <f t="shared" si="67"/>
        <v>0</v>
      </c>
      <c r="DM194" s="69" t="str">
        <f t="shared" si="74"/>
        <v>NR</v>
      </c>
      <c r="DN194" s="69">
        <f t="shared" si="75"/>
        <v>0</v>
      </c>
      <c r="DO194" s="70">
        <f t="shared" si="68"/>
        <v>0</v>
      </c>
      <c r="DP194" s="120">
        <v>0</v>
      </c>
      <c r="DQ194" s="121">
        <f t="shared" si="76"/>
        <v>0</v>
      </c>
    </row>
    <row r="195" spans="1:123" s="32" customFormat="1" ht="12.75" customHeight="1" x14ac:dyDescent="0.2">
      <c r="A195" s="94">
        <v>11</v>
      </c>
      <c r="B195" s="98" t="s">
        <v>366</v>
      </c>
      <c r="C195" s="31" t="s">
        <v>367</v>
      </c>
      <c r="D195" s="111" t="s">
        <v>174</v>
      </c>
      <c r="E195" s="141"/>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v>1</v>
      </c>
      <c r="BS195" s="73"/>
      <c r="BT195" s="73"/>
      <c r="BU195" s="73"/>
      <c r="BV195" s="73"/>
      <c r="BW195" s="73"/>
      <c r="BX195" s="73"/>
      <c r="BY195" s="73"/>
      <c r="BZ195" s="73"/>
      <c r="CA195" s="73"/>
      <c r="CB195" s="73"/>
      <c r="CC195" s="73"/>
      <c r="CD195" s="73"/>
      <c r="CE195" s="73"/>
      <c r="CF195" s="73"/>
      <c r="CG195" s="73"/>
      <c r="CH195" s="73"/>
      <c r="CI195" s="73"/>
      <c r="CJ195" s="73"/>
      <c r="CK195" s="73">
        <v>1</v>
      </c>
      <c r="CL195" s="73"/>
      <c r="CM195" s="73"/>
      <c r="CN195" s="73"/>
      <c r="CO195" s="73"/>
      <c r="CP195" s="73"/>
      <c r="CQ195" s="73"/>
      <c r="CR195" s="73"/>
      <c r="CS195" s="73"/>
      <c r="CT195" s="73"/>
      <c r="CU195" s="73"/>
      <c r="CV195" s="73"/>
      <c r="CW195" s="73"/>
      <c r="CX195" s="73"/>
      <c r="CY195" s="73"/>
      <c r="CZ195" s="73"/>
      <c r="DA195" s="73"/>
      <c r="DB195" s="73"/>
      <c r="DC195" s="73"/>
      <c r="DD195" s="73"/>
      <c r="DE195" s="73"/>
      <c r="DF195" s="73">
        <v>1</v>
      </c>
      <c r="DG195" s="73"/>
      <c r="DH195" s="73"/>
      <c r="DI195" s="73"/>
      <c r="DJ195" s="73"/>
      <c r="DK195" s="109"/>
      <c r="DL195" s="68">
        <f>IF(A195="","",IF(AND(ISERROR(SEARCH("U",E195))=FALSE,CoatedBoards=TRUE),0,IF(AND(ISERROR(SEARCH("C",E195))=FALSE,CoatedBoards=FALSE),0,SUMPRODUCT($E$6:$DK$6,E195:DK195))))</f>
        <v>0</v>
      </c>
      <c r="DM195" s="69" t="str">
        <f t="shared" si="74"/>
        <v>NR</v>
      </c>
      <c r="DN195" s="69">
        <f t="shared" si="75"/>
        <v>0</v>
      </c>
      <c r="DO195" s="70">
        <f>IF(A195="","",IF(DM195&gt;SparingLevel,0,DN195))</f>
        <v>0</v>
      </c>
      <c r="DP195" s="120">
        <v>0</v>
      </c>
      <c r="DQ195" s="121">
        <f t="shared" si="76"/>
        <v>0</v>
      </c>
      <c r="DS195" s="27"/>
    </row>
    <row r="196" spans="1:123" ht="12.75" customHeight="1" x14ac:dyDescent="0.2">
      <c r="A196" s="94">
        <v>11</v>
      </c>
      <c r="B196" s="30" t="s">
        <v>241</v>
      </c>
      <c r="C196" s="31" t="s">
        <v>242</v>
      </c>
      <c r="D196" s="111" t="s">
        <v>174</v>
      </c>
      <c r="E196" s="140"/>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v>1</v>
      </c>
      <c r="BS196" s="73"/>
      <c r="BT196" s="73"/>
      <c r="BU196" s="73"/>
      <c r="BV196" s="73"/>
      <c r="BW196" s="73"/>
      <c r="BX196" s="73"/>
      <c r="BY196" s="73"/>
      <c r="BZ196" s="73"/>
      <c r="CA196" s="73"/>
      <c r="CB196" s="73"/>
      <c r="CC196" s="73"/>
      <c r="CD196" s="73"/>
      <c r="CE196" s="73"/>
      <c r="CF196" s="73"/>
      <c r="CG196" s="73"/>
      <c r="CH196" s="73"/>
      <c r="CI196" s="73"/>
      <c r="CJ196" s="73"/>
      <c r="CK196" s="73">
        <v>1</v>
      </c>
      <c r="CL196" s="73"/>
      <c r="CM196" s="73"/>
      <c r="CN196" s="73"/>
      <c r="CO196" s="73"/>
      <c r="CP196" s="73"/>
      <c r="CQ196" s="73">
        <v>1</v>
      </c>
      <c r="CR196" s="73">
        <v>1</v>
      </c>
      <c r="CS196" s="73">
        <v>1</v>
      </c>
      <c r="CT196" s="73">
        <v>1</v>
      </c>
      <c r="CU196" s="73"/>
      <c r="CV196" s="73"/>
      <c r="CW196" s="73"/>
      <c r="CX196" s="73"/>
      <c r="CY196" s="73"/>
      <c r="CZ196" s="73"/>
      <c r="DA196" s="73"/>
      <c r="DB196" s="73"/>
      <c r="DC196" s="73"/>
      <c r="DD196" s="73"/>
      <c r="DE196" s="73"/>
      <c r="DF196" s="73">
        <v>1</v>
      </c>
      <c r="DG196" s="73"/>
      <c r="DH196" s="73"/>
      <c r="DI196" s="73"/>
      <c r="DJ196" s="73"/>
      <c r="DK196" s="74"/>
      <c r="DL196" s="68">
        <f>IF(A196="","",IF(AND(ISERROR(SEARCH("U",E196))=FALSE,CoatedBoards=TRUE),0,IF(AND(ISERROR(SEARCH("C",E196))=FALSE,CoatedBoards=FALSE),0,SUMPRODUCT($E$6:$DK$6,E196:DK196))))</f>
        <v>0</v>
      </c>
      <c r="DM196" s="69" t="str">
        <f t="shared" si="74"/>
        <v>NR</v>
      </c>
      <c r="DN196" s="69">
        <f t="shared" si="75"/>
        <v>0</v>
      </c>
      <c r="DO196" s="70">
        <f>IF(A196="","",IF(DM196&gt;SparingLevel,0,DN196))</f>
        <v>0</v>
      </c>
      <c r="DP196" s="120">
        <v>0</v>
      </c>
      <c r="DQ196" s="121">
        <f t="shared" si="76"/>
        <v>0</v>
      </c>
    </row>
    <row r="197" spans="1:123" s="32" customFormat="1" ht="12.75" customHeight="1" x14ac:dyDescent="0.2">
      <c r="A197" s="94">
        <v>11</v>
      </c>
      <c r="B197" s="98" t="s">
        <v>368</v>
      </c>
      <c r="C197" s="31" t="s">
        <v>369</v>
      </c>
      <c r="D197" s="111" t="s">
        <v>174</v>
      </c>
      <c r="E197" s="141"/>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v>1</v>
      </c>
      <c r="BT197" s="73">
        <v>1</v>
      </c>
      <c r="BU197" s="73">
        <v>1</v>
      </c>
      <c r="BV197" s="73">
        <v>1</v>
      </c>
      <c r="BW197" s="73"/>
      <c r="BX197" s="73"/>
      <c r="BY197" s="73"/>
      <c r="BZ197" s="73"/>
      <c r="CA197" s="73"/>
      <c r="CB197" s="73"/>
      <c r="CC197" s="73"/>
      <c r="CD197" s="73"/>
      <c r="CE197" s="73"/>
      <c r="CF197" s="73"/>
      <c r="CG197" s="73"/>
      <c r="CH197" s="73"/>
      <c r="CI197" s="73"/>
      <c r="CJ197" s="73"/>
      <c r="CK197" s="73"/>
      <c r="CL197" s="73">
        <v>1</v>
      </c>
      <c r="CM197" s="73">
        <v>1</v>
      </c>
      <c r="CN197" s="73">
        <v>1</v>
      </c>
      <c r="CO197" s="73">
        <v>1</v>
      </c>
      <c r="CP197" s="73"/>
      <c r="CQ197" s="73"/>
      <c r="CR197" s="73"/>
      <c r="CS197" s="73"/>
      <c r="CT197" s="73"/>
      <c r="CU197" s="73"/>
      <c r="CV197" s="73"/>
      <c r="CW197" s="73"/>
      <c r="CX197" s="73"/>
      <c r="CY197" s="73"/>
      <c r="CZ197" s="73"/>
      <c r="DA197" s="73"/>
      <c r="DB197" s="73"/>
      <c r="DC197" s="73"/>
      <c r="DD197" s="73"/>
      <c r="DE197" s="73"/>
      <c r="DF197" s="73"/>
      <c r="DG197" s="73">
        <v>1</v>
      </c>
      <c r="DH197" s="73">
        <v>1</v>
      </c>
      <c r="DI197" s="73">
        <v>1</v>
      </c>
      <c r="DJ197" s="73">
        <v>1</v>
      </c>
      <c r="DK197" s="109"/>
      <c r="DL197" s="68">
        <f t="shared" si="67"/>
        <v>0</v>
      </c>
      <c r="DM197" s="69" t="str">
        <f t="shared" si="74"/>
        <v>NR</v>
      </c>
      <c r="DN197" s="69">
        <f t="shared" si="75"/>
        <v>0</v>
      </c>
      <c r="DO197" s="70">
        <f t="shared" si="68"/>
        <v>0</v>
      </c>
      <c r="DP197" s="120">
        <v>0</v>
      </c>
      <c r="DQ197" s="121">
        <f t="shared" si="76"/>
        <v>0</v>
      </c>
      <c r="DS197" s="27"/>
    </row>
    <row r="198" spans="1:123" ht="12.75" customHeight="1" x14ac:dyDescent="0.2">
      <c r="A198" s="94">
        <v>11</v>
      </c>
      <c r="B198" s="30" t="s">
        <v>370</v>
      </c>
      <c r="C198" s="31" t="s">
        <v>371</v>
      </c>
      <c r="D198" s="111" t="s">
        <v>174</v>
      </c>
      <c r="E198" s="140"/>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v>1</v>
      </c>
      <c r="BX198" s="73">
        <v>1</v>
      </c>
      <c r="BY198" s="73"/>
      <c r="BZ198" s="73"/>
      <c r="CA198" s="73"/>
      <c r="CB198" s="73"/>
      <c r="CC198" s="73"/>
      <c r="CD198" s="73"/>
      <c r="CE198" s="73"/>
      <c r="CF198" s="73"/>
      <c r="CG198" s="73"/>
      <c r="CH198" s="73"/>
      <c r="CI198" s="73"/>
      <c r="CJ198" s="73"/>
      <c r="CK198" s="73"/>
      <c r="CL198" s="73"/>
      <c r="CM198" s="73"/>
      <c r="CN198" s="73"/>
      <c r="CO198" s="73"/>
      <c r="CP198" s="73">
        <v>1</v>
      </c>
      <c r="CQ198" s="73"/>
      <c r="CR198" s="73"/>
      <c r="CS198" s="73"/>
      <c r="CT198" s="73"/>
      <c r="CU198" s="73"/>
      <c r="CV198" s="73"/>
      <c r="CW198" s="73"/>
      <c r="CX198" s="73"/>
      <c r="CY198" s="73"/>
      <c r="CZ198" s="73"/>
      <c r="DA198" s="73"/>
      <c r="DB198" s="73"/>
      <c r="DC198" s="73"/>
      <c r="DD198" s="73"/>
      <c r="DE198" s="73"/>
      <c r="DF198" s="73"/>
      <c r="DG198" s="73"/>
      <c r="DH198" s="73"/>
      <c r="DI198" s="73"/>
      <c r="DJ198" s="73"/>
      <c r="DK198" s="74"/>
      <c r="DL198" s="68">
        <f t="shared" si="67"/>
        <v>0</v>
      </c>
      <c r="DM198" s="69" t="str">
        <f t="shared" si="74"/>
        <v>NR</v>
      </c>
      <c r="DN198" s="69">
        <f t="shared" si="75"/>
        <v>0</v>
      </c>
      <c r="DO198" s="70">
        <f t="shared" si="68"/>
        <v>0</v>
      </c>
      <c r="DP198" s="120">
        <v>0</v>
      </c>
      <c r="DQ198" s="121">
        <f t="shared" si="76"/>
        <v>0</v>
      </c>
    </row>
    <row r="199" spans="1:123" ht="12.75" customHeight="1" x14ac:dyDescent="0.2">
      <c r="A199" s="94">
        <v>11</v>
      </c>
      <c r="B199" s="30" t="s">
        <v>286</v>
      </c>
      <c r="C199" s="31" t="s">
        <v>287</v>
      </c>
      <c r="D199" s="111" t="s">
        <v>174</v>
      </c>
      <c r="E199" s="140"/>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v>1</v>
      </c>
      <c r="BX199" s="73">
        <v>1</v>
      </c>
      <c r="BY199" s="73"/>
      <c r="BZ199" s="73"/>
      <c r="CA199" s="73"/>
      <c r="CB199" s="73"/>
      <c r="CC199" s="73"/>
      <c r="CD199" s="73"/>
      <c r="CE199" s="73"/>
      <c r="CF199" s="73"/>
      <c r="CG199" s="73"/>
      <c r="CH199" s="73"/>
      <c r="CI199" s="73"/>
      <c r="CJ199" s="73"/>
      <c r="CK199" s="73"/>
      <c r="CL199" s="73"/>
      <c r="CM199" s="73"/>
      <c r="CN199" s="73"/>
      <c r="CO199" s="73"/>
      <c r="CP199" s="73">
        <v>1</v>
      </c>
      <c r="CQ199" s="73"/>
      <c r="CR199" s="73"/>
      <c r="CS199" s="73"/>
      <c r="CT199" s="73"/>
      <c r="CU199" s="73"/>
      <c r="CV199" s="73"/>
      <c r="CW199" s="73"/>
      <c r="CX199" s="73"/>
      <c r="CY199" s="73"/>
      <c r="CZ199" s="73"/>
      <c r="DA199" s="73"/>
      <c r="DB199" s="73"/>
      <c r="DC199" s="73"/>
      <c r="DD199" s="73"/>
      <c r="DE199" s="73"/>
      <c r="DF199" s="73"/>
      <c r="DG199" s="73"/>
      <c r="DH199" s="73"/>
      <c r="DI199" s="73"/>
      <c r="DJ199" s="73"/>
      <c r="DK199" s="74"/>
      <c r="DL199" s="68">
        <f t="shared" si="67"/>
        <v>0</v>
      </c>
      <c r="DM199" s="69" t="str">
        <f t="shared" si="74"/>
        <v>NR</v>
      </c>
      <c r="DN199" s="69">
        <f t="shared" si="75"/>
        <v>0</v>
      </c>
      <c r="DO199" s="70">
        <f t="shared" si="68"/>
        <v>0</v>
      </c>
      <c r="DP199" s="120">
        <v>0</v>
      </c>
      <c r="DQ199" s="121">
        <f t="shared" si="76"/>
        <v>0</v>
      </c>
    </row>
    <row r="200" spans="1:123" ht="12.75" customHeight="1" x14ac:dyDescent="0.2">
      <c r="A200" s="94"/>
      <c r="B200" s="159" t="s">
        <v>165</v>
      </c>
      <c r="C200" s="162" t="s">
        <v>178</v>
      </c>
      <c r="D200" s="111" t="s">
        <v>174</v>
      </c>
      <c r="E200" s="140"/>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4"/>
      <c r="DL200" s="68" t="str">
        <f t="shared" si="67"/>
        <v/>
      </c>
      <c r="DM200" s="69" t="str">
        <f t="shared" si="74"/>
        <v/>
      </c>
      <c r="DN200" s="69" t="str">
        <f t="shared" si="75"/>
        <v/>
      </c>
      <c r="DO200" s="70" t="str">
        <f t="shared" si="68"/>
        <v/>
      </c>
      <c r="DP200" s="120"/>
      <c r="DQ200" s="121" t="str">
        <f t="shared" si="76"/>
        <v/>
      </c>
    </row>
    <row r="201" spans="1:123" ht="12.75" customHeight="1" x14ac:dyDescent="0.2">
      <c r="A201" s="94">
        <v>7</v>
      </c>
      <c r="B201" s="97" t="s">
        <v>156</v>
      </c>
      <c r="C201" s="31" t="s">
        <v>288</v>
      </c>
      <c r="D201" s="111" t="s">
        <v>174</v>
      </c>
      <c r="E201" s="140"/>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v>1</v>
      </c>
      <c r="BJ201" s="73">
        <v>1</v>
      </c>
      <c r="BK201" s="73">
        <v>1</v>
      </c>
      <c r="BL201" s="73">
        <v>1</v>
      </c>
      <c r="BM201" s="73">
        <v>1</v>
      </c>
      <c r="BN201" s="73">
        <v>1</v>
      </c>
      <c r="BO201" s="73"/>
      <c r="BP201" s="73"/>
      <c r="BQ201" s="73"/>
      <c r="BR201" s="73"/>
      <c r="BS201" s="73"/>
      <c r="BT201" s="73"/>
      <c r="BU201" s="73"/>
      <c r="BV201" s="73"/>
      <c r="BW201" s="73"/>
      <c r="BX201" s="73"/>
      <c r="BY201" s="73">
        <v>1</v>
      </c>
      <c r="BZ201" s="73">
        <v>1</v>
      </c>
      <c r="CA201" s="73">
        <v>1</v>
      </c>
      <c r="CB201" s="73">
        <v>1</v>
      </c>
      <c r="CC201" s="73">
        <v>1</v>
      </c>
      <c r="CD201" s="73">
        <v>1</v>
      </c>
      <c r="CE201" s="73">
        <v>1</v>
      </c>
      <c r="CF201" s="73"/>
      <c r="CG201" s="73"/>
      <c r="CH201" s="73"/>
      <c r="CI201" s="73"/>
      <c r="CJ201" s="73"/>
      <c r="CK201" s="73"/>
      <c r="CL201" s="73"/>
      <c r="CM201" s="73"/>
      <c r="CN201" s="73"/>
      <c r="CO201" s="73"/>
      <c r="CP201" s="73"/>
      <c r="CQ201" s="73"/>
      <c r="CR201" s="73"/>
      <c r="CS201" s="73"/>
      <c r="CT201" s="73"/>
      <c r="CU201" s="73">
        <v>1</v>
      </c>
      <c r="CV201" s="73">
        <v>1</v>
      </c>
      <c r="CW201" s="73">
        <v>1</v>
      </c>
      <c r="CX201" s="73">
        <v>1</v>
      </c>
      <c r="CY201" s="73">
        <v>1</v>
      </c>
      <c r="CZ201" s="73">
        <v>1</v>
      </c>
      <c r="DA201" s="73">
        <v>1</v>
      </c>
      <c r="DB201" s="73"/>
      <c r="DC201" s="73"/>
      <c r="DD201" s="73"/>
      <c r="DE201" s="73"/>
      <c r="DF201" s="73"/>
      <c r="DG201" s="73"/>
      <c r="DH201" s="73"/>
      <c r="DI201" s="73"/>
      <c r="DJ201" s="73"/>
      <c r="DK201" s="74"/>
      <c r="DL201" s="68">
        <f t="shared" si="67"/>
        <v>0</v>
      </c>
      <c r="DM201" s="69" t="str">
        <f t="shared" si="74"/>
        <v>PCS</v>
      </c>
      <c r="DN201" s="69">
        <f t="shared" si="75"/>
        <v>0</v>
      </c>
      <c r="DO201" s="70">
        <f t="shared" si="68"/>
        <v>0</v>
      </c>
      <c r="DP201" s="120">
        <v>0</v>
      </c>
      <c r="DQ201" s="121">
        <f t="shared" si="76"/>
        <v>0</v>
      </c>
    </row>
    <row r="202" spans="1:123" ht="12.75" customHeight="1" x14ac:dyDescent="0.2">
      <c r="A202" s="94">
        <v>7</v>
      </c>
      <c r="B202" s="97" t="s">
        <v>157</v>
      </c>
      <c r="C202" s="31" t="s">
        <v>289</v>
      </c>
      <c r="D202" s="111" t="s">
        <v>174</v>
      </c>
      <c r="E202" s="140"/>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v>1</v>
      </c>
      <c r="BP202" s="73">
        <v>1</v>
      </c>
      <c r="BQ202" s="73"/>
      <c r="BR202" s="73"/>
      <c r="BS202" s="73"/>
      <c r="BT202" s="73"/>
      <c r="BU202" s="73"/>
      <c r="BV202" s="73"/>
      <c r="BW202" s="73"/>
      <c r="BX202" s="73"/>
      <c r="BY202" s="73"/>
      <c r="BZ202" s="73"/>
      <c r="CA202" s="73"/>
      <c r="CB202" s="73"/>
      <c r="CC202" s="73"/>
      <c r="CD202" s="73"/>
      <c r="CE202" s="73"/>
      <c r="CF202" s="73">
        <v>1</v>
      </c>
      <c r="CG202" s="73">
        <v>1</v>
      </c>
      <c r="CH202" s="73">
        <v>1</v>
      </c>
      <c r="CI202" s="73">
        <v>1</v>
      </c>
      <c r="CJ202" s="73"/>
      <c r="CK202" s="73"/>
      <c r="CL202" s="73"/>
      <c r="CM202" s="73"/>
      <c r="CN202" s="73"/>
      <c r="CO202" s="73"/>
      <c r="CP202" s="73"/>
      <c r="CQ202" s="73"/>
      <c r="CR202" s="73"/>
      <c r="CS202" s="73"/>
      <c r="CT202" s="73"/>
      <c r="CU202" s="73"/>
      <c r="CV202" s="73"/>
      <c r="CW202" s="73"/>
      <c r="CX202" s="73"/>
      <c r="CY202" s="73"/>
      <c r="CZ202" s="73"/>
      <c r="DA202" s="73"/>
      <c r="DB202" s="73">
        <v>1</v>
      </c>
      <c r="DC202" s="73">
        <v>1</v>
      </c>
      <c r="DD202" s="73">
        <v>1</v>
      </c>
      <c r="DE202" s="73">
        <v>1</v>
      </c>
      <c r="DF202" s="73"/>
      <c r="DG202" s="73"/>
      <c r="DH202" s="73"/>
      <c r="DI202" s="73"/>
      <c r="DJ202" s="73"/>
      <c r="DK202" s="74"/>
      <c r="DL202" s="68">
        <f t="shared" si="67"/>
        <v>0</v>
      </c>
      <c r="DM202" s="69" t="str">
        <f t="shared" si="74"/>
        <v>PCS</v>
      </c>
      <c r="DN202" s="69">
        <f t="shared" si="75"/>
        <v>0</v>
      </c>
      <c r="DO202" s="70">
        <f t="shared" si="68"/>
        <v>0</v>
      </c>
      <c r="DP202" s="120">
        <v>0</v>
      </c>
      <c r="DQ202" s="121">
        <f t="shared" si="76"/>
        <v>0</v>
      </c>
    </row>
    <row r="203" spans="1:123" ht="12.75" customHeight="1" x14ac:dyDescent="0.2">
      <c r="A203" s="94">
        <v>7</v>
      </c>
      <c r="B203" s="97" t="s">
        <v>112</v>
      </c>
      <c r="C203" s="31" t="s">
        <v>290</v>
      </c>
      <c r="D203" s="111" t="s">
        <v>174</v>
      </c>
      <c r="E203" s="140"/>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v>1</v>
      </c>
      <c r="BR203" s="73">
        <v>1</v>
      </c>
      <c r="BS203" s="73"/>
      <c r="BT203" s="73"/>
      <c r="BU203" s="73"/>
      <c r="BV203" s="73"/>
      <c r="BW203" s="73"/>
      <c r="BX203" s="73"/>
      <c r="BY203" s="73"/>
      <c r="BZ203" s="73"/>
      <c r="CA203" s="73"/>
      <c r="CB203" s="73"/>
      <c r="CC203" s="73"/>
      <c r="CD203" s="73"/>
      <c r="CE203" s="73"/>
      <c r="CF203" s="73"/>
      <c r="CG203" s="73"/>
      <c r="CH203" s="73"/>
      <c r="CI203" s="73"/>
      <c r="CJ203" s="73">
        <v>1</v>
      </c>
      <c r="CK203" s="73">
        <v>1</v>
      </c>
      <c r="CL203" s="73"/>
      <c r="CM203" s="73"/>
      <c r="CN203" s="73"/>
      <c r="CO203" s="73"/>
      <c r="CP203" s="73"/>
      <c r="CQ203" s="73"/>
      <c r="CR203" s="73"/>
      <c r="CS203" s="73"/>
      <c r="CT203" s="73"/>
      <c r="CU203" s="73"/>
      <c r="CV203" s="73"/>
      <c r="CW203" s="73"/>
      <c r="CX203" s="73"/>
      <c r="CY203" s="73"/>
      <c r="CZ203" s="73"/>
      <c r="DA203" s="73"/>
      <c r="DB203" s="73"/>
      <c r="DC203" s="73"/>
      <c r="DD203" s="73"/>
      <c r="DE203" s="73"/>
      <c r="DF203" s="73">
        <v>1</v>
      </c>
      <c r="DG203" s="73"/>
      <c r="DH203" s="73"/>
      <c r="DI203" s="73"/>
      <c r="DJ203" s="73"/>
      <c r="DK203" s="74"/>
      <c r="DL203" s="68">
        <f t="shared" si="67"/>
        <v>0</v>
      </c>
      <c r="DM203" s="69" t="str">
        <f t="shared" si="74"/>
        <v>PCS</v>
      </c>
      <c r="DN203" s="69">
        <f t="shared" si="75"/>
        <v>0</v>
      </c>
      <c r="DO203" s="70">
        <f t="shared" si="68"/>
        <v>0</v>
      </c>
      <c r="DP203" s="120">
        <v>0</v>
      </c>
      <c r="DQ203" s="121">
        <f t="shared" si="76"/>
        <v>0</v>
      </c>
    </row>
    <row r="204" spans="1:123" ht="12.75" customHeight="1" x14ac:dyDescent="0.2">
      <c r="A204" s="94">
        <v>7</v>
      </c>
      <c r="B204" s="97" t="s">
        <v>291</v>
      </c>
      <c r="C204" s="31" t="s">
        <v>292</v>
      </c>
      <c r="D204" s="111" t="s">
        <v>174</v>
      </c>
      <c r="E204" s="140"/>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v>1</v>
      </c>
      <c r="BT204" s="73">
        <v>1</v>
      </c>
      <c r="BU204" s="73">
        <v>1</v>
      </c>
      <c r="BV204" s="73">
        <v>1</v>
      </c>
      <c r="BW204" s="73"/>
      <c r="BX204" s="73"/>
      <c r="BY204" s="73"/>
      <c r="BZ204" s="73"/>
      <c r="CA204" s="73"/>
      <c r="CB204" s="73"/>
      <c r="CC204" s="73"/>
      <c r="CD204" s="73"/>
      <c r="CE204" s="73"/>
      <c r="CF204" s="73"/>
      <c r="CG204" s="73"/>
      <c r="CH204" s="73"/>
      <c r="CI204" s="73"/>
      <c r="CJ204" s="73"/>
      <c r="CK204" s="73"/>
      <c r="CL204" s="73">
        <v>1</v>
      </c>
      <c r="CM204" s="73">
        <v>1</v>
      </c>
      <c r="CN204" s="73">
        <v>1</v>
      </c>
      <c r="CO204" s="73">
        <v>1</v>
      </c>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4"/>
      <c r="DL204" s="68">
        <f t="shared" si="67"/>
        <v>0</v>
      </c>
      <c r="DM204" s="69" t="str">
        <f t="shared" si="74"/>
        <v>PCS</v>
      </c>
      <c r="DN204" s="69">
        <f t="shared" si="75"/>
        <v>0</v>
      </c>
      <c r="DO204" s="70">
        <f t="shared" si="68"/>
        <v>0</v>
      </c>
      <c r="DP204" s="120">
        <v>0</v>
      </c>
      <c r="DQ204" s="121">
        <f t="shared" si="76"/>
        <v>0</v>
      </c>
    </row>
    <row r="205" spans="1:123" ht="12.75" customHeight="1" x14ac:dyDescent="0.2">
      <c r="A205" s="94">
        <v>7</v>
      </c>
      <c r="B205" s="97" t="s">
        <v>293</v>
      </c>
      <c r="C205" s="31" t="s">
        <v>294</v>
      </c>
      <c r="D205" s="111" t="s">
        <v>174</v>
      </c>
      <c r="E205" s="140"/>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v>1</v>
      </c>
      <c r="DH205" s="73">
        <v>1</v>
      </c>
      <c r="DI205" s="73">
        <v>1</v>
      </c>
      <c r="DJ205" s="73">
        <v>1</v>
      </c>
      <c r="DK205" s="74"/>
      <c r="DL205" s="68">
        <f>IF(A205="","",IF(AND(ISERROR(SEARCH("U",E205))=FALSE,CoatedBoards=TRUE),0,IF(AND(ISERROR(SEARCH("C",E205))=FALSE,CoatedBoards=FALSE),0,SUMPRODUCT($E$6:$DK$6,E205:DK205))))</f>
        <v>0</v>
      </c>
      <c r="DM205" s="69" t="str">
        <f t="shared" si="74"/>
        <v>PCS</v>
      </c>
      <c r="DN205" s="69">
        <f t="shared" si="75"/>
        <v>0</v>
      </c>
      <c r="DO205" s="70">
        <f>IF(A205="","",IF(DM205&gt;SparingLevel,0,DN205))</f>
        <v>0</v>
      </c>
      <c r="DP205" s="120">
        <v>0</v>
      </c>
      <c r="DQ205" s="121">
        <f t="shared" si="76"/>
        <v>0</v>
      </c>
    </row>
    <row r="206" spans="1:123" ht="12.75" customHeight="1" x14ac:dyDescent="0.2">
      <c r="A206" s="94">
        <v>7</v>
      </c>
      <c r="B206" s="97" t="s">
        <v>254</v>
      </c>
      <c r="C206" s="31" t="s">
        <v>255</v>
      </c>
      <c r="D206" s="111" t="s">
        <v>174</v>
      </c>
      <c r="E206" s="140"/>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v>1</v>
      </c>
      <c r="BX206" s="73">
        <v>1</v>
      </c>
      <c r="BY206" s="73"/>
      <c r="BZ206" s="73"/>
      <c r="CA206" s="73"/>
      <c r="CB206" s="73"/>
      <c r="CC206" s="73"/>
      <c r="CD206" s="73"/>
      <c r="CE206" s="73"/>
      <c r="CF206" s="73"/>
      <c r="CG206" s="73"/>
      <c r="CH206" s="73"/>
      <c r="CI206" s="73"/>
      <c r="CJ206" s="73"/>
      <c r="CK206" s="73"/>
      <c r="CL206" s="73"/>
      <c r="CM206" s="73"/>
      <c r="CN206" s="73"/>
      <c r="CO206" s="73"/>
      <c r="CP206" s="73">
        <v>1</v>
      </c>
      <c r="CQ206" s="73"/>
      <c r="CR206" s="73"/>
      <c r="CS206" s="73"/>
      <c r="CT206" s="73"/>
      <c r="CU206" s="73"/>
      <c r="CV206" s="73"/>
      <c r="CW206" s="73"/>
      <c r="CX206" s="73"/>
      <c r="CY206" s="73"/>
      <c r="CZ206" s="73"/>
      <c r="DA206" s="73"/>
      <c r="DB206" s="73"/>
      <c r="DC206" s="73"/>
      <c r="DD206" s="73"/>
      <c r="DE206" s="73"/>
      <c r="DF206" s="73"/>
      <c r="DG206" s="73"/>
      <c r="DH206" s="73"/>
      <c r="DI206" s="73"/>
      <c r="DJ206" s="73"/>
      <c r="DK206" s="74"/>
      <c r="DL206" s="68">
        <f>IF(A206="","",IF(AND(ISERROR(SEARCH("U",E206))=FALSE,CoatedBoards=TRUE),0,IF(AND(ISERROR(SEARCH("C",E206))=FALSE,CoatedBoards=FALSE),0,SUMPRODUCT($E$6:$DK$6,E206:DK206))))</f>
        <v>0</v>
      </c>
      <c r="DM206" s="69" t="str">
        <f t="shared" si="74"/>
        <v>PCS</v>
      </c>
      <c r="DN206" s="69">
        <f t="shared" si="75"/>
        <v>0</v>
      </c>
      <c r="DO206" s="70">
        <f>IF(A206="","",IF(DM206&gt;SparingLevel,0,DN206))</f>
        <v>0</v>
      </c>
      <c r="DP206" s="120">
        <v>0</v>
      </c>
      <c r="DQ206" s="121">
        <f t="shared" si="76"/>
        <v>0</v>
      </c>
    </row>
    <row r="207" spans="1:123" ht="12.75" customHeight="1" thickBot="1" x14ac:dyDescent="0.25">
      <c r="A207" s="94">
        <v>7</v>
      </c>
      <c r="B207" s="97" t="s">
        <v>256</v>
      </c>
      <c r="C207" s="31" t="s">
        <v>257</v>
      </c>
      <c r="D207" s="111" t="s">
        <v>174</v>
      </c>
      <c r="E207" s="140"/>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v>1</v>
      </c>
      <c r="CR207" s="73">
        <v>1</v>
      </c>
      <c r="CS207" s="73">
        <v>1</v>
      </c>
      <c r="CT207" s="73">
        <v>1</v>
      </c>
      <c r="CU207" s="73"/>
      <c r="CV207" s="73"/>
      <c r="CW207" s="73"/>
      <c r="CX207" s="73"/>
      <c r="CY207" s="73"/>
      <c r="CZ207" s="73"/>
      <c r="DA207" s="73"/>
      <c r="DB207" s="73"/>
      <c r="DC207" s="73"/>
      <c r="DD207" s="73"/>
      <c r="DE207" s="73"/>
      <c r="DF207" s="73"/>
      <c r="DG207" s="73"/>
      <c r="DH207" s="73"/>
      <c r="DI207" s="73"/>
      <c r="DJ207" s="73"/>
      <c r="DK207" s="74"/>
      <c r="DL207" s="68">
        <f>IF(A207="","",IF(AND(ISERROR(SEARCH("U",E207))=FALSE,CoatedBoards=TRUE),0,IF(AND(ISERROR(SEARCH("C",E207))=FALSE,CoatedBoards=FALSE),0,SUMPRODUCT($E$6:$DK$6,E207:DK207))))</f>
        <v>0</v>
      </c>
      <c r="DM207" s="69" t="str">
        <f t="shared" si="74"/>
        <v>PCS</v>
      </c>
      <c r="DN207" s="69">
        <f t="shared" si="75"/>
        <v>0</v>
      </c>
      <c r="DO207" s="70">
        <f>IF(A207="","",IF(DM207&gt;SparingLevel,0,DN207))</f>
        <v>0</v>
      </c>
      <c r="DP207" s="120">
        <v>0</v>
      </c>
      <c r="DQ207" s="121">
        <f t="shared" si="76"/>
        <v>0</v>
      </c>
    </row>
    <row r="208" spans="1:123" x14ac:dyDescent="0.2">
      <c r="A208" s="93"/>
      <c r="B208" s="75" t="s">
        <v>0</v>
      </c>
      <c r="C208" s="76"/>
      <c r="D208" s="104"/>
      <c r="E208" s="67"/>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c r="DE208" s="76"/>
      <c r="DF208" s="76"/>
      <c r="DG208" s="76"/>
      <c r="DH208" s="76"/>
      <c r="DI208" s="76"/>
      <c r="DJ208" s="76"/>
      <c r="DK208" s="77"/>
      <c r="DL208" s="76"/>
      <c r="DM208" s="76"/>
      <c r="DN208" s="76"/>
      <c r="DO208" s="78"/>
      <c r="DP208" s="79" t="s">
        <v>18</v>
      </c>
      <c r="DQ208" s="80">
        <f>SUM(DQ7:DQ207)</f>
        <v>0</v>
      </c>
    </row>
    <row r="209" spans="1:121" ht="12.75" customHeight="1" x14ac:dyDescent="0.2">
      <c r="A209" s="95"/>
      <c r="B209" s="81" t="s">
        <v>63</v>
      </c>
      <c r="C209" s="82"/>
      <c r="D209" s="105"/>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3"/>
    </row>
    <row r="210" spans="1:121" ht="12.75" customHeight="1" x14ac:dyDescent="0.2">
      <c r="A210" s="118"/>
      <c r="C210" s="82"/>
      <c r="D210" s="105"/>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3"/>
    </row>
    <row r="211" spans="1:121" ht="54" customHeight="1" thickBot="1" x14ac:dyDescent="0.25">
      <c r="A211" s="96"/>
      <c r="B211" s="84"/>
      <c r="C211" s="85"/>
      <c r="D211" s="106"/>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85"/>
      <c r="BT211" s="85"/>
      <c r="BU211" s="85"/>
      <c r="BV211" s="85"/>
      <c r="BW211" s="85"/>
      <c r="BX211" s="85"/>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5"/>
      <c r="CU211" s="85"/>
      <c r="CV211" s="85"/>
      <c r="CW211" s="85"/>
      <c r="CX211" s="85"/>
      <c r="CY211" s="85"/>
      <c r="CZ211" s="85"/>
      <c r="DA211" s="85"/>
      <c r="DB211" s="85"/>
      <c r="DC211" s="85"/>
      <c r="DD211" s="85"/>
      <c r="DE211" s="85"/>
      <c r="DF211" s="85"/>
      <c r="DG211" s="85"/>
      <c r="DH211" s="85"/>
      <c r="DI211" s="85"/>
      <c r="DJ211" s="85"/>
      <c r="DK211" s="85"/>
      <c r="DL211" s="85"/>
      <c r="DM211" s="85"/>
      <c r="DN211" s="85"/>
      <c r="DO211" s="85"/>
      <c r="DP211" s="85"/>
      <c r="DQ211" s="86"/>
    </row>
    <row r="212" spans="1:121" ht="13.5" thickTop="1" x14ac:dyDescent="0.2"/>
  </sheetData>
  <sheetProtection algorithmName="SHA-512" hashValue="ImUJ/lq83aP4d6yVdECO9dDoyZDbag1vRjD4Uyks+iytudB8GFEgcQfAHCYD9woB4E5UI0MYXf88ZsaN7nQbCQ==" saltValue="x8Eon8w9jvlq10uz0uDT7w==" spinCount="100000" sheet="1" objects="1" scenarios="1"/>
  <mergeCells count="31">
    <mergeCell ref="DG4:DJ4"/>
    <mergeCell ref="F3:U3"/>
    <mergeCell ref="P4:U4"/>
    <mergeCell ref="V4:AB4"/>
    <mergeCell ref="AC4:AH4"/>
    <mergeCell ref="AI4:AM4"/>
    <mergeCell ref="F4:K4"/>
    <mergeCell ref="L4:O4"/>
    <mergeCell ref="CL4:CP4"/>
    <mergeCell ref="CQ4:CT4"/>
    <mergeCell ref="AN4:AQ4"/>
    <mergeCell ref="AX4:BC4"/>
    <mergeCell ref="AR3:BG3"/>
    <mergeCell ref="V3:AQ3"/>
    <mergeCell ref="BD4:BG4"/>
    <mergeCell ref="B1:C1"/>
    <mergeCell ref="B40:C40"/>
    <mergeCell ref="BI2:DJ2"/>
    <mergeCell ref="CF4:CK4"/>
    <mergeCell ref="BH2:BH4"/>
    <mergeCell ref="AR4:AW4"/>
    <mergeCell ref="F2:BG2"/>
    <mergeCell ref="BI3:BX3"/>
    <mergeCell ref="BY3:CT3"/>
    <mergeCell ref="CU3:DJ3"/>
    <mergeCell ref="BI4:BN4"/>
    <mergeCell ref="BO4:BR4"/>
    <mergeCell ref="BS4:BX4"/>
    <mergeCell ref="BY4:CE4"/>
    <mergeCell ref="CU4:CZ4"/>
    <mergeCell ref="DA4:DF4"/>
  </mergeCells>
  <phoneticPr fontId="0" type="noConversion"/>
  <conditionalFormatting sqref="DO54:DO58 DO34:DO35 DO70 DO177 DO21:DO25 DO9:DO17 DO75:DO84 DO96 DO99:DO101 DO113 DO118:DO123 DO142:DO143 DO145 DO184 DO175 DO173 DO187 DO179 DO191:DO192 DO206:DO211 DO32 DO64:DO68 DO103:DO108 DO125:DO126 DO130:DO135 DO153:DO154 DO168:DO171 DO197:DO200 DO194 DO40 DO147:DO150">
    <cfRule type="expression" dxfId="63" priority="117" stopIfTrue="1">
      <formula>A9&lt;1</formula>
    </cfRule>
  </conditionalFormatting>
  <conditionalFormatting sqref="DO8">
    <cfRule type="expression" dxfId="62" priority="73" stopIfTrue="1">
      <formula>A8&lt;1</formula>
    </cfRule>
  </conditionalFormatting>
  <conditionalFormatting sqref="DO53">
    <cfRule type="expression" dxfId="61" priority="72" stopIfTrue="1">
      <formula>A53&lt;1</formula>
    </cfRule>
  </conditionalFormatting>
  <conditionalFormatting sqref="DO33">
    <cfRule type="expression" dxfId="60" priority="70" stopIfTrue="1">
      <formula>A33&lt;1</formula>
    </cfRule>
  </conditionalFormatting>
  <conditionalFormatting sqref="DO69">
    <cfRule type="expression" dxfId="59" priority="69" stopIfTrue="1">
      <formula>A69&lt;1</formula>
    </cfRule>
  </conditionalFormatting>
  <conditionalFormatting sqref="DO85:DO87">
    <cfRule type="expression" dxfId="58" priority="68" stopIfTrue="1">
      <formula>A85&lt;1</formula>
    </cfRule>
  </conditionalFormatting>
  <conditionalFormatting sqref="DO174">
    <cfRule type="expression" dxfId="57" priority="67" stopIfTrue="1">
      <formula>A174&lt;1</formula>
    </cfRule>
  </conditionalFormatting>
  <conditionalFormatting sqref="DO178">
    <cfRule type="expression" dxfId="56" priority="66" stopIfTrue="1">
      <formula>A178&lt;1</formula>
    </cfRule>
  </conditionalFormatting>
  <conditionalFormatting sqref="DO176">
    <cfRule type="expression" dxfId="55" priority="65" stopIfTrue="1">
      <formula>A176&lt;1</formula>
    </cfRule>
  </conditionalFormatting>
  <conditionalFormatting sqref="DO27:DO28">
    <cfRule type="expression" dxfId="54" priority="64" stopIfTrue="1">
      <formula>A27&lt;1</formula>
    </cfRule>
  </conditionalFormatting>
  <conditionalFormatting sqref="DO26">
    <cfRule type="expression" dxfId="53" priority="63" stopIfTrue="1">
      <formula>A26&lt;1</formula>
    </cfRule>
  </conditionalFormatting>
  <conditionalFormatting sqref="DO18:DO20">
    <cfRule type="expression" dxfId="52" priority="60" stopIfTrue="1">
      <formula>A18&lt;1</formula>
    </cfRule>
  </conditionalFormatting>
  <conditionalFormatting sqref="DO29:DO31">
    <cfRule type="expression" dxfId="51" priority="59" stopIfTrue="1">
      <formula>A29&lt;1</formula>
    </cfRule>
  </conditionalFormatting>
  <conditionalFormatting sqref="DO59 DO61:DO63">
    <cfRule type="expression" dxfId="50" priority="58" stopIfTrue="1">
      <formula>A59&lt;1</formula>
    </cfRule>
  </conditionalFormatting>
  <conditionalFormatting sqref="DO74 DO71:DO72">
    <cfRule type="expression" dxfId="49" priority="56" stopIfTrue="1">
      <formula>A71&lt;1</formula>
    </cfRule>
  </conditionalFormatting>
  <conditionalFormatting sqref="DO73">
    <cfRule type="expression" dxfId="48" priority="55" stopIfTrue="1">
      <formula>A73&lt;1</formula>
    </cfRule>
  </conditionalFormatting>
  <conditionalFormatting sqref="DO88:DO92">
    <cfRule type="expression" dxfId="47" priority="52" stopIfTrue="1">
      <formula>A88&lt;1</formula>
    </cfRule>
  </conditionalFormatting>
  <conditionalFormatting sqref="DO93:DO95">
    <cfRule type="expression" dxfId="46" priority="50" stopIfTrue="1">
      <formula>A93&lt;1</formula>
    </cfRule>
  </conditionalFormatting>
  <conditionalFormatting sqref="DO98">
    <cfRule type="expression" dxfId="45" priority="49" stopIfTrue="1">
      <formula>A98&lt;1</formula>
    </cfRule>
  </conditionalFormatting>
  <conditionalFormatting sqref="DO97">
    <cfRule type="expression" dxfId="44" priority="48" stopIfTrue="1">
      <formula>A97&lt;1</formula>
    </cfRule>
  </conditionalFormatting>
  <conditionalFormatting sqref="DO102">
    <cfRule type="expression" dxfId="43" priority="47" stopIfTrue="1">
      <formula>A102&lt;1</formula>
    </cfRule>
  </conditionalFormatting>
  <conditionalFormatting sqref="DO109:DO112">
    <cfRule type="expression" dxfId="42" priority="46" stopIfTrue="1">
      <formula>A109&lt;1</formula>
    </cfRule>
  </conditionalFormatting>
  <conditionalFormatting sqref="DO114:DO115 DO117">
    <cfRule type="expression" dxfId="41" priority="45" stopIfTrue="1">
      <formula>A114&lt;1</formula>
    </cfRule>
  </conditionalFormatting>
  <conditionalFormatting sqref="DO116">
    <cfRule type="expression" dxfId="40" priority="44" stopIfTrue="1">
      <formula>A116&lt;1</formula>
    </cfRule>
  </conditionalFormatting>
  <conditionalFormatting sqref="DO127:DO129">
    <cfRule type="expression" dxfId="39" priority="43" stopIfTrue="1">
      <formula>A127&lt;1</formula>
    </cfRule>
  </conditionalFormatting>
  <conditionalFormatting sqref="DO139:DO141">
    <cfRule type="expression" dxfId="38" priority="41" stopIfTrue="1">
      <formula>A139&lt;1</formula>
    </cfRule>
  </conditionalFormatting>
  <conditionalFormatting sqref="DO136:DO138">
    <cfRule type="expression" dxfId="37" priority="40" stopIfTrue="1">
      <formula>A136&lt;1</formula>
    </cfRule>
  </conditionalFormatting>
  <conditionalFormatting sqref="DO144">
    <cfRule type="expression" dxfId="36" priority="39" stopIfTrue="1">
      <formula>A144&lt;1</formula>
    </cfRule>
  </conditionalFormatting>
  <conditionalFormatting sqref="DO146">
    <cfRule type="expression" dxfId="35" priority="38" stopIfTrue="1">
      <formula>A146&lt;1</formula>
    </cfRule>
  </conditionalFormatting>
  <conditionalFormatting sqref="DO151:DO152 DO157">
    <cfRule type="expression" dxfId="34" priority="37" stopIfTrue="1">
      <formula>A151&lt;1</formula>
    </cfRule>
  </conditionalFormatting>
  <conditionalFormatting sqref="DO156">
    <cfRule type="expression" dxfId="33" priority="36" stopIfTrue="1">
      <formula>A156&lt;1</formula>
    </cfRule>
  </conditionalFormatting>
  <conditionalFormatting sqref="DO155">
    <cfRule type="expression" dxfId="32" priority="35" stopIfTrue="1">
      <formula>A155&lt;1</formula>
    </cfRule>
  </conditionalFormatting>
  <conditionalFormatting sqref="DO186 DO180 DO182:DO183">
    <cfRule type="expression" dxfId="31" priority="34" stopIfTrue="1">
      <formula>A180&lt;1</formula>
    </cfRule>
  </conditionalFormatting>
  <conditionalFormatting sqref="DO181">
    <cfRule type="expression" dxfId="30" priority="33" stopIfTrue="1">
      <formula>A181&lt;1</formula>
    </cfRule>
  </conditionalFormatting>
  <conditionalFormatting sqref="DO172">
    <cfRule type="expression" dxfId="29" priority="32" stopIfTrue="1">
      <formula>A172&lt;1</formula>
    </cfRule>
  </conditionalFormatting>
  <conditionalFormatting sqref="DO185">
    <cfRule type="expression" dxfId="28" priority="31" stopIfTrue="1">
      <formula>A185&lt;1</formula>
    </cfRule>
  </conditionalFormatting>
  <conditionalFormatting sqref="DO190">
    <cfRule type="expression" dxfId="27" priority="29" stopIfTrue="1">
      <formula>A190&lt;1</formula>
    </cfRule>
  </conditionalFormatting>
  <conditionalFormatting sqref="DO188">
    <cfRule type="expression" dxfId="26" priority="28" stopIfTrue="1">
      <formula>A188&lt;1</formula>
    </cfRule>
  </conditionalFormatting>
  <conditionalFormatting sqref="DO201:DO203">
    <cfRule type="expression" dxfId="25" priority="27" stopIfTrue="1">
      <formula>A201&lt;1</formula>
    </cfRule>
  </conditionalFormatting>
  <conditionalFormatting sqref="DO205">
    <cfRule type="expression" dxfId="24" priority="26" stopIfTrue="1">
      <formula>A205&lt;1</formula>
    </cfRule>
  </conditionalFormatting>
  <conditionalFormatting sqref="DO204">
    <cfRule type="expression" dxfId="23" priority="25" stopIfTrue="1">
      <formula>A204&lt;1</formula>
    </cfRule>
  </conditionalFormatting>
  <conditionalFormatting sqref="DO60">
    <cfRule type="expression" dxfId="22" priority="23" stopIfTrue="1">
      <formula>A60&lt;1</formula>
    </cfRule>
  </conditionalFormatting>
  <conditionalFormatting sqref="DO124">
    <cfRule type="expression" dxfId="21" priority="22" stopIfTrue="1">
      <formula>A124&lt;1</formula>
    </cfRule>
  </conditionalFormatting>
  <conditionalFormatting sqref="DO189">
    <cfRule type="expression" dxfId="20" priority="21" stopIfTrue="1">
      <formula>A189&lt;1</formula>
    </cfRule>
  </conditionalFormatting>
  <conditionalFormatting sqref="DO195:DO196">
    <cfRule type="expression" dxfId="19" priority="20" stopIfTrue="1">
      <formula>A195&lt;1</formula>
    </cfRule>
  </conditionalFormatting>
  <conditionalFormatting sqref="DO193">
    <cfRule type="expression" dxfId="18" priority="19" stopIfTrue="1">
      <formula>A193&lt;1</formula>
    </cfRule>
  </conditionalFormatting>
  <conditionalFormatting sqref="DO167 DO165 DO163 DO158:DO161">
    <cfRule type="expression" dxfId="17" priority="18" stopIfTrue="1">
      <formula>A158&lt;1</formula>
    </cfRule>
  </conditionalFormatting>
  <conditionalFormatting sqref="DO164">
    <cfRule type="expression" dxfId="16" priority="17" stopIfTrue="1">
      <formula>A164&lt;1</formula>
    </cfRule>
  </conditionalFormatting>
  <conditionalFormatting sqref="DO166">
    <cfRule type="expression" dxfId="15" priority="16" stopIfTrue="1">
      <formula>A166&lt;1</formula>
    </cfRule>
  </conditionalFormatting>
  <conditionalFormatting sqref="DO162">
    <cfRule type="expression" dxfId="14" priority="15" stopIfTrue="1">
      <formula>A162&lt;1</formula>
    </cfRule>
  </conditionalFormatting>
  <conditionalFormatting sqref="DO36">
    <cfRule type="expression" dxfId="13" priority="14" stopIfTrue="1">
      <formula>A36&lt;1</formula>
    </cfRule>
  </conditionalFormatting>
  <conditionalFormatting sqref="DO38">
    <cfRule type="expression" dxfId="12" priority="13" stopIfTrue="1">
      <formula>A38&lt;1</formula>
    </cfRule>
  </conditionalFormatting>
  <conditionalFormatting sqref="DO37">
    <cfRule type="expression" dxfId="11" priority="12" stopIfTrue="1">
      <formula>A37&lt;1</formula>
    </cfRule>
  </conditionalFormatting>
  <conditionalFormatting sqref="DO41">
    <cfRule type="expression" dxfId="10" priority="11" stopIfTrue="1">
      <formula>A41&lt;1</formula>
    </cfRule>
  </conditionalFormatting>
  <conditionalFormatting sqref="DO45">
    <cfRule type="expression" dxfId="9" priority="10" stopIfTrue="1">
      <formula>A45&lt;1</formula>
    </cfRule>
  </conditionalFormatting>
  <conditionalFormatting sqref="DO44">
    <cfRule type="expression" dxfId="8" priority="9" stopIfTrue="1">
      <formula>A44&lt;1</formula>
    </cfRule>
  </conditionalFormatting>
  <conditionalFormatting sqref="DO42">
    <cfRule type="expression" dxfId="7" priority="8" stopIfTrue="1">
      <formula>A42&lt;1</formula>
    </cfRule>
  </conditionalFormatting>
  <conditionalFormatting sqref="DO43">
    <cfRule type="expression" dxfId="6" priority="7" stopIfTrue="1">
      <formula>A43&lt;1</formula>
    </cfRule>
  </conditionalFormatting>
  <conditionalFormatting sqref="DO51:DO52 DO46">
    <cfRule type="expression" dxfId="5" priority="6" stopIfTrue="1">
      <formula>A46&lt;1</formula>
    </cfRule>
  </conditionalFormatting>
  <conditionalFormatting sqref="DO50">
    <cfRule type="expression" dxfId="4" priority="5" stopIfTrue="1">
      <formula>A50&lt;1</formula>
    </cfRule>
  </conditionalFormatting>
  <conditionalFormatting sqref="DO49">
    <cfRule type="expression" dxfId="3" priority="4" stopIfTrue="1">
      <formula>A49&lt;1</formula>
    </cfRule>
  </conditionalFormatting>
  <conditionalFormatting sqref="DO47">
    <cfRule type="expression" dxfId="2" priority="3" stopIfTrue="1">
      <formula>A47&lt;1</formula>
    </cfRule>
  </conditionalFormatting>
  <conditionalFormatting sqref="DO48">
    <cfRule type="expression" dxfId="1" priority="2" stopIfTrue="1">
      <formula>A48&lt;1</formula>
    </cfRule>
  </conditionalFormatting>
  <conditionalFormatting sqref="DO39">
    <cfRule type="expression" dxfId="0" priority="1" stopIfTrue="1">
      <formula>A39&lt;1</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_x000a_1 = Basic_x000a_2 = Moderate_x000a_3 = Comprehensive_x000a_" sqref="DM6">
      <formula1>1</formula1>
      <formula2>3</formula2>
    </dataValidation>
  </dataValidations>
  <printOptions horizontalCentered="1" verticalCentered="1"/>
  <pageMargins left="0" right="0" top="1" bottom="1" header="0.5" footer="0.5"/>
  <pageSetup scale="40" fitToHeight="0" orientation="landscape" r:id="rId1"/>
  <headerFooter alignWithMargins="0">
    <oddHeader>&amp;LABB Inc.
Drive Services&amp;RACB530
Recommended Spares</oddHeader>
    <oddFooter>&amp;L&amp;F!&amp;A&amp;CPage &amp;P of &amp;N.&amp;R&amp;T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activeCell="B2" sqref="B2"/>
    </sheetView>
  </sheetViews>
  <sheetFormatPr defaultColWidth="0" defaultRowHeight="12.75" zeroHeight="1" x14ac:dyDescent="0.2"/>
  <cols>
    <col min="1" max="2" width="38.7109375" customWidth="1"/>
    <col min="3" max="3" width="24.7109375" hidden="1" customWidth="1"/>
  </cols>
  <sheetData>
    <row r="1" spans="1:2" ht="45" customHeight="1" x14ac:dyDescent="0.2">
      <c r="A1" s="216" t="s">
        <v>57</v>
      </c>
      <c r="B1" s="217"/>
    </row>
    <row r="2" spans="1:2" ht="24.95" customHeight="1" x14ac:dyDescent="0.2">
      <c r="A2" s="15" t="s">
        <v>30</v>
      </c>
      <c r="B2" s="16" t="s">
        <v>87</v>
      </c>
    </row>
    <row r="3" spans="1:2" ht="24.95" customHeight="1" x14ac:dyDescent="0.2">
      <c r="A3" s="15" t="s">
        <v>31</v>
      </c>
      <c r="B3" s="16" t="s">
        <v>32</v>
      </c>
    </row>
    <row r="4" spans="1:2" ht="24.95" customHeight="1" x14ac:dyDescent="0.2">
      <c r="A4" s="15" t="s">
        <v>33</v>
      </c>
      <c r="B4" s="16" t="s">
        <v>49</v>
      </c>
    </row>
    <row r="5" spans="1:2" ht="24.95" customHeight="1" x14ac:dyDescent="0.2">
      <c r="A5" s="15" t="s">
        <v>34</v>
      </c>
      <c r="B5" s="17">
        <f ca="1">TODAY()</f>
        <v>43399</v>
      </c>
    </row>
    <row r="6" spans="1:2" ht="24.95" customHeight="1" x14ac:dyDescent="0.2">
      <c r="A6" s="15" t="s">
        <v>35</v>
      </c>
      <c r="B6" s="16"/>
    </row>
    <row r="7" spans="1:2" ht="24.95" customHeight="1" x14ac:dyDescent="0.2">
      <c r="A7" s="15" t="s">
        <v>36</v>
      </c>
      <c r="B7" s="16" t="str">
        <f>DriveType</f>
        <v>ACH550-BDR Recommended  Spares</v>
      </c>
    </row>
    <row r="8" spans="1:2" ht="24.95" customHeight="1" x14ac:dyDescent="0.2">
      <c r="A8" s="18" t="s">
        <v>40</v>
      </c>
      <c r="B8" s="16">
        <f>ProposalType1</f>
        <v>0</v>
      </c>
    </row>
    <row r="9" spans="1:2" ht="24.95" customHeight="1" x14ac:dyDescent="0.2">
      <c r="A9" s="18" t="s">
        <v>37</v>
      </c>
      <c r="B9" s="16"/>
    </row>
    <row r="10" spans="1:2" ht="24.95" customHeight="1" x14ac:dyDescent="0.2">
      <c r="A10" s="19" t="s">
        <v>38</v>
      </c>
      <c r="B10" s="16"/>
    </row>
    <row r="11" spans="1:2" ht="24.95" customHeight="1" x14ac:dyDescent="0.2">
      <c r="A11" s="19" t="s">
        <v>39</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algorithmName="SHA-512" hashValue="CfFXWnaaiKomaidqRA//8Y8c+1M3qMd2kwLg43DDJIlvWeqjZdUy2EO2R0BEPm239/5Y8J/fIFFE++z5RNQjFw==" saltValue="l3DljlhWqqqXcW+v4tVKQg==" spinCount="100000" sheet="1" objects="1" scenarios="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Fill="0" autoLine="0" autoPict="0" r:id="rId5">
            <anchor moveWithCells="1" sizeWithCells="1">
              <from>
                <xdr:col>0</xdr:col>
                <xdr:colOff>666750</xdr:colOff>
                <xdr:row>11</xdr:row>
                <xdr:rowOff>304800</xdr:rowOff>
              </from>
              <to>
                <xdr:col>1</xdr:col>
                <xdr:colOff>1838325</xdr:colOff>
                <xdr:row>11</xdr:row>
                <xdr:rowOff>771525</xdr:rowOff>
              </to>
            </anchor>
          </controlPr>
        </control>
      </mc:Choice>
      <mc:Fallback>
        <control shapeId="68609" r:id="rId4"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B6" sqref="B6"/>
    </sheetView>
  </sheetViews>
  <sheetFormatPr defaultRowHeight="12.75" x14ac:dyDescent="0.2"/>
  <cols>
    <col min="1" max="1" width="35.7109375" style="27" customWidth="1"/>
    <col min="2" max="16384" width="9.140625" style="27"/>
  </cols>
  <sheetData>
    <row r="2" spans="1:12" x14ac:dyDescent="0.2">
      <c r="B2" s="35"/>
      <c r="C2" s="35"/>
      <c r="D2" s="35"/>
      <c r="E2" s="35"/>
      <c r="F2" s="35"/>
      <c r="G2" s="35"/>
      <c r="H2" s="35"/>
    </row>
    <row r="3" spans="1:12" x14ac:dyDescent="0.2">
      <c r="A3" s="1"/>
      <c r="B3" s="1"/>
      <c r="C3" s="2"/>
      <c r="D3" s="2"/>
      <c r="E3" s="2"/>
      <c r="F3" s="2"/>
      <c r="G3" s="2"/>
      <c r="H3" s="36"/>
    </row>
    <row r="4" spans="1:12" ht="25.5" customHeight="1" x14ac:dyDescent="0.2">
      <c r="A4" s="218" t="s">
        <v>11</v>
      </c>
      <c r="B4" s="219"/>
      <c r="C4" s="219"/>
      <c r="D4" s="219"/>
      <c r="E4" s="219"/>
      <c r="F4" s="219"/>
      <c r="G4" s="2"/>
      <c r="H4" s="36"/>
    </row>
    <row r="5" spans="1:12" ht="40.5" customHeight="1" x14ac:dyDescent="0.2">
      <c r="A5" s="6" t="s">
        <v>25</v>
      </c>
      <c r="B5" s="7" t="s">
        <v>26</v>
      </c>
      <c r="C5" s="8" t="s">
        <v>27</v>
      </c>
      <c r="D5" s="8" t="s">
        <v>28</v>
      </c>
      <c r="E5" s="8" t="s">
        <v>29</v>
      </c>
      <c r="F5" s="8" t="s">
        <v>2</v>
      </c>
      <c r="G5" s="11"/>
      <c r="H5" s="37"/>
      <c r="L5" s="37"/>
    </row>
    <row r="6" spans="1:12" x14ac:dyDescent="0.2">
      <c r="A6" s="1" t="s">
        <v>6</v>
      </c>
      <c r="B6" s="4">
        <v>1</v>
      </c>
      <c r="C6" s="4">
        <v>3</v>
      </c>
      <c r="D6" s="4">
        <v>6</v>
      </c>
      <c r="E6" s="4">
        <v>6</v>
      </c>
      <c r="F6" s="4">
        <v>1</v>
      </c>
      <c r="G6" s="11"/>
    </row>
    <row r="7" spans="1:12" x14ac:dyDescent="0.2">
      <c r="A7" s="3" t="s">
        <v>14</v>
      </c>
      <c r="B7" s="5">
        <v>2</v>
      </c>
      <c r="C7" s="4">
        <v>1</v>
      </c>
      <c r="D7" s="4">
        <v>10</v>
      </c>
      <c r="E7" s="4">
        <v>1</v>
      </c>
      <c r="F7" s="4">
        <v>2</v>
      </c>
      <c r="G7" s="11"/>
    </row>
    <row r="8" spans="1:12" x14ac:dyDescent="0.2">
      <c r="A8" s="3" t="s">
        <v>12</v>
      </c>
      <c r="B8" s="4">
        <v>3</v>
      </c>
      <c r="C8" s="4">
        <v>1</v>
      </c>
      <c r="D8" s="4">
        <v>6</v>
      </c>
      <c r="E8" s="4">
        <v>3</v>
      </c>
      <c r="F8" s="4">
        <v>3</v>
      </c>
      <c r="G8" s="11"/>
    </row>
    <row r="9" spans="1:12" x14ac:dyDescent="0.2">
      <c r="A9" s="1" t="s">
        <v>7</v>
      </c>
      <c r="B9" s="5">
        <v>4</v>
      </c>
      <c r="C9" s="4">
        <v>1</v>
      </c>
      <c r="D9" s="4">
        <v>10</v>
      </c>
      <c r="E9" s="4">
        <v>1</v>
      </c>
      <c r="F9" s="4">
        <v>3</v>
      </c>
      <c r="G9" s="11"/>
    </row>
    <row r="10" spans="1:12" x14ac:dyDescent="0.2">
      <c r="A10" s="1" t="s">
        <v>8</v>
      </c>
      <c r="B10" s="4">
        <v>5</v>
      </c>
      <c r="C10" s="4">
        <v>1</v>
      </c>
      <c r="D10" s="4">
        <v>10</v>
      </c>
      <c r="E10" s="4">
        <v>1</v>
      </c>
      <c r="F10" s="4">
        <v>1</v>
      </c>
      <c r="G10" s="11"/>
    </row>
    <row r="11" spans="1:12" x14ac:dyDescent="0.2">
      <c r="A11" s="1" t="s">
        <v>9</v>
      </c>
      <c r="B11" s="5">
        <v>6</v>
      </c>
      <c r="C11" s="4">
        <v>1</v>
      </c>
      <c r="D11" s="4">
        <v>10</v>
      </c>
      <c r="E11" s="4">
        <v>1</v>
      </c>
      <c r="F11" s="4">
        <v>2</v>
      </c>
      <c r="G11" s="11"/>
    </row>
    <row r="12" spans="1:12" x14ac:dyDescent="0.2">
      <c r="A12" s="1" t="s">
        <v>16</v>
      </c>
      <c r="B12" s="5">
        <v>7</v>
      </c>
      <c r="C12" s="4">
        <v>0</v>
      </c>
      <c r="D12" s="4">
        <v>10</v>
      </c>
      <c r="E12" s="4">
        <v>1</v>
      </c>
      <c r="F12" s="4" t="s">
        <v>67</v>
      </c>
      <c r="G12" s="11"/>
    </row>
    <row r="13" spans="1:12" x14ac:dyDescent="0.2">
      <c r="A13" s="3" t="s">
        <v>17</v>
      </c>
      <c r="B13" s="4">
        <v>8</v>
      </c>
      <c r="C13" s="4">
        <v>1</v>
      </c>
      <c r="D13" s="4">
        <v>10</v>
      </c>
      <c r="E13" s="4">
        <v>1</v>
      </c>
      <c r="F13" s="4">
        <v>2</v>
      </c>
      <c r="G13" s="11"/>
    </row>
    <row r="14" spans="1:12" x14ac:dyDescent="0.2">
      <c r="A14" s="3" t="s">
        <v>19</v>
      </c>
      <c r="B14" s="5">
        <v>9</v>
      </c>
      <c r="C14" s="4">
        <v>1</v>
      </c>
      <c r="D14" s="4">
        <v>10</v>
      </c>
      <c r="E14" s="4">
        <v>1</v>
      </c>
      <c r="F14" s="4">
        <v>3</v>
      </c>
      <c r="G14" s="11"/>
    </row>
    <row r="15" spans="1:12" x14ac:dyDescent="0.2">
      <c r="A15" s="1" t="s">
        <v>13</v>
      </c>
      <c r="B15" s="4">
        <v>10</v>
      </c>
      <c r="C15" s="4">
        <v>1</v>
      </c>
      <c r="D15" s="4">
        <v>20</v>
      </c>
      <c r="E15" s="4">
        <v>1</v>
      </c>
      <c r="F15" s="4">
        <v>3</v>
      </c>
      <c r="G15" s="1"/>
      <c r="H15" s="36"/>
      <c r="I15" s="36"/>
      <c r="J15" s="36"/>
    </row>
    <row r="16" spans="1:12" x14ac:dyDescent="0.2">
      <c r="A16" s="1" t="s">
        <v>10</v>
      </c>
      <c r="B16" s="5">
        <v>11</v>
      </c>
      <c r="C16" s="4">
        <v>0</v>
      </c>
      <c r="D16" s="4">
        <v>20</v>
      </c>
      <c r="E16" s="4">
        <v>0</v>
      </c>
      <c r="F16" s="4" t="s">
        <v>66</v>
      </c>
      <c r="G16" s="1"/>
      <c r="H16" s="36"/>
      <c r="I16" s="36"/>
      <c r="J16" s="36"/>
    </row>
    <row r="17" spans="1:7" x14ac:dyDescent="0.2">
      <c r="A17" s="3" t="s">
        <v>15</v>
      </c>
      <c r="B17" s="5">
        <v>12</v>
      </c>
      <c r="C17" s="4">
        <v>0</v>
      </c>
      <c r="D17" s="4">
        <v>10</v>
      </c>
      <c r="E17" s="4">
        <v>0</v>
      </c>
      <c r="F17" s="4" t="s">
        <v>66</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Important Notice</vt:lpstr>
      <vt:lpstr>ACH550-BDR</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'ACH550-BDR'!Print_Area</vt:lpstr>
      <vt:lpstr>Instructions!Print_Area</vt:lpstr>
      <vt:lpstr>'Quote Information'!Print_Area</vt:lpstr>
      <vt:lpstr>'ACH550-BDR'!Print_Titles</vt:lpstr>
      <vt:lpstr>ProjectDescription</vt:lpstr>
      <vt:lpstr>ProposalDate</vt:lpstr>
      <vt:lpstr>ProposalType</vt:lpstr>
      <vt:lpstr>ProposalType1</vt:lpstr>
      <vt:lpstr>RFQNumber</vt:lpstr>
      <vt:lpstr>SparingLevel</vt:lpstr>
      <vt:lpstr>Template</vt:lpstr>
      <vt:lpstr>TheMatrix</vt:lpstr>
    </vt:vector>
  </TitlesOfParts>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ACS550</dc:subject>
  <dc:creator>Dave Schneider</dc:creator>
  <cp:lastModifiedBy>Dave Schneider</cp:lastModifiedBy>
  <cp:lastPrinted>2013-03-13T18:18:13Z</cp:lastPrinted>
  <dcterms:created xsi:type="dcterms:W3CDTF">1998-12-14T07:30:25Z</dcterms:created>
  <dcterms:modified xsi:type="dcterms:W3CDTF">2018-10-26T18:55:41Z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