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checkCompatibility="1"/>
  <mc:AlternateContent xmlns:mc="http://schemas.openxmlformats.org/markup-compatibility/2006">
    <mc:Choice Requires="x15">
      <x15ac:absPath xmlns:x15ac="http://schemas.microsoft.com/office/spreadsheetml/2010/11/ac" url="C:\Users\USDASCH3\Documents\Dave's Work Files\Erika\Spare Part Matrixes\ACH550\Final 2017\"/>
    </mc:Choice>
  </mc:AlternateContent>
  <bookViews>
    <workbookView xWindow="0" yWindow="0" windowWidth="19200" windowHeight="11205" tabRatio="418" activeTab="1"/>
  </bookViews>
  <sheets>
    <sheet name="Instructions" sheetId="15" r:id="rId1"/>
    <sheet name="ACH550 Spares" sheetId="8" r:id="rId2"/>
    <sheet name="Quote Information" sheetId="14" r:id="rId3"/>
    <sheet name="Recommendation Criteria" sheetId="7" state="hidden" r:id="rId4"/>
  </sheets>
  <functionGroups builtInGroupCount="18"/>
  <definedNames>
    <definedName name="_xlnm._FilterDatabase" localSheetId="1" hidden="1">'ACH550 Spares'!$B$5:$BQ$133</definedName>
    <definedName name="ClientCity">'Quote Information'!$B$10</definedName>
    <definedName name="ClientName">'Quote Information'!$B$9</definedName>
    <definedName name="ClientState">'Quote Information'!$B$11</definedName>
    <definedName name="CoatedBoards">'ACH550 Spares'!$A$5</definedName>
    <definedName name="DriveType">'ACH550 Spares'!$B$1</definedName>
    <definedName name="OfferedBy">'Quote Information'!$B$2</definedName>
    <definedName name="OffererCompany">'Quote Information'!$B$3</definedName>
    <definedName name="OffererDepartment">'Quote Information'!$B$4</definedName>
    <definedName name="_xlnm.Print_Area" localSheetId="1">'ACH550 Spares'!$A$1:$BQ$134</definedName>
    <definedName name="_xlnm.Print_Area" localSheetId="0">Instructions!$A$1:$A$46</definedName>
    <definedName name="_xlnm.Print_Area" localSheetId="2">'Quote Information'!$A$1:$B$11</definedName>
    <definedName name="_xlnm.Print_Titles" localSheetId="1">'ACH550 Spares'!$B:$C,'ACH550 Spares'!$3:$7</definedName>
    <definedName name="ProjectDescription">'Quote Information'!$B$7</definedName>
    <definedName name="ProposalDate">'Quote Information'!$B$5</definedName>
    <definedName name="ProposalType">'Quote Information'!$B$8</definedName>
    <definedName name="ProposalType1">'ACH550 Spares'!$C$1</definedName>
    <definedName name="RFQNumber">'Quote Information'!$B$6</definedName>
    <definedName name="SparingLevel">'ACH550 Spares'!$BM$6</definedName>
    <definedName name="Template">'ACH550 Spares'!$C$2</definedName>
    <definedName name="TheMatrix">'Recommendation Criteria'!$B$6:$F$17</definedName>
  </definedNames>
  <calcPr calcId="152511"/>
</workbook>
</file>

<file path=xl/calcChain.xml><?xml version="1.0" encoding="utf-8"?>
<calcChain xmlns="http://schemas.openxmlformats.org/spreadsheetml/2006/main">
  <c r="BM124" i="8" l="1"/>
  <c r="BL124" i="8"/>
  <c r="BN124" i="8" s="1"/>
  <c r="BO87" i="8"/>
  <c r="BN87" i="8"/>
  <c r="BM87" i="8"/>
  <c r="BL87" i="8"/>
  <c r="BO81" i="8"/>
  <c r="BN81" i="8"/>
  <c r="BM81" i="8"/>
  <c r="BL81" i="8"/>
  <c r="BO12" i="8"/>
  <c r="BN12" i="8"/>
  <c r="BM12" i="8"/>
  <c r="BL12" i="8"/>
  <c r="BO10" i="8"/>
  <c r="BN10" i="8"/>
  <c r="BM10" i="8"/>
  <c r="BL10" i="8"/>
  <c r="BM61" i="8"/>
  <c r="BO61" i="8" s="1"/>
  <c r="BQ61" i="8" s="1"/>
  <c r="BL61" i="8"/>
  <c r="BN61" i="8" s="1"/>
  <c r="BM62" i="8"/>
  <c r="BO62" i="8" s="1"/>
  <c r="BQ62" i="8" s="1"/>
  <c r="BL62" i="8"/>
  <c r="BN62" i="8" s="1"/>
  <c r="BM58" i="8"/>
  <c r="BO58" i="8" s="1"/>
  <c r="BQ58" i="8" s="1"/>
  <c r="BL58" i="8"/>
  <c r="BN58" i="8" s="1"/>
  <c r="BQ55" i="8"/>
  <c r="BO55" i="8"/>
  <c r="BN55" i="8"/>
  <c r="BM55" i="8"/>
  <c r="BL55" i="8"/>
  <c r="BM128" i="8"/>
  <c r="BM127" i="8"/>
  <c r="BM126" i="8"/>
  <c r="BM125" i="8"/>
  <c r="BM123" i="8"/>
  <c r="BM122" i="8"/>
  <c r="BM93" i="8"/>
  <c r="BM130" i="8"/>
  <c r="BO130" i="8" s="1"/>
  <c r="BQ130" i="8" s="1"/>
  <c r="BM129" i="8"/>
  <c r="BO129" i="8" s="1"/>
  <c r="BQ129" i="8" s="1"/>
  <c r="BM120" i="8"/>
  <c r="BO120" i="8" s="1"/>
  <c r="BQ120" i="8" s="1"/>
  <c r="BM119" i="8"/>
  <c r="BO119" i="8" s="1"/>
  <c r="BQ119" i="8" s="1"/>
  <c r="BM118" i="8"/>
  <c r="BO118" i="8" s="1"/>
  <c r="BQ118" i="8" s="1"/>
  <c r="BM117" i="8"/>
  <c r="BO117" i="8" s="1"/>
  <c r="BQ117" i="8" s="1"/>
  <c r="BM116" i="8"/>
  <c r="BO116" i="8" s="1"/>
  <c r="BQ116" i="8" s="1"/>
  <c r="BM115" i="8"/>
  <c r="BO115" i="8" s="1"/>
  <c r="BQ115" i="8" s="1"/>
  <c r="BM114" i="8"/>
  <c r="BO114" i="8" s="1"/>
  <c r="BQ114" i="8" s="1"/>
  <c r="BM113" i="8"/>
  <c r="BO113" i="8" s="1"/>
  <c r="BQ113" i="8" s="1"/>
  <c r="BM112" i="8"/>
  <c r="BO112" i="8" s="1"/>
  <c r="BQ112" i="8" s="1"/>
  <c r="BM111" i="8"/>
  <c r="BO111" i="8" s="1"/>
  <c r="BQ111" i="8" s="1"/>
  <c r="BM110" i="8"/>
  <c r="BO110" i="8" s="1"/>
  <c r="BQ110" i="8" s="1"/>
  <c r="BM109" i="8"/>
  <c r="BO109" i="8" s="1"/>
  <c r="BQ109" i="8" s="1"/>
  <c r="BM108" i="8"/>
  <c r="BO108" i="8" s="1"/>
  <c r="BQ108" i="8" s="1"/>
  <c r="BM107" i="8"/>
  <c r="BO107" i="8" s="1"/>
  <c r="BQ107" i="8" s="1"/>
  <c r="BM106" i="8"/>
  <c r="BO106" i="8" s="1"/>
  <c r="BQ106" i="8" s="1"/>
  <c r="BM105" i="8"/>
  <c r="BO105" i="8" s="1"/>
  <c r="BQ105" i="8" s="1"/>
  <c r="BM104" i="8"/>
  <c r="BO104" i="8" s="1"/>
  <c r="BQ104" i="8" s="1"/>
  <c r="BM103" i="8"/>
  <c r="BO103" i="8" s="1"/>
  <c r="BQ103" i="8" s="1"/>
  <c r="BM102" i="8"/>
  <c r="BO102" i="8" s="1"/>
  <c r="BQ102" i="8" s="1"/>
  <c r="BM101" i="8"/>
  <c r="BO101" i="8" s="1"/>
  <c r="BQ101" i="8" s="1"/>
  <c r="BM100" i="8"/>
  <c r="BO100" i="8" s="1"/>
  <c r="BQ100" i="8" s="1"/>
  <c r="BM99" i="8"/>
  <c r="BO99" i="8" s="1"/>
  <c r="BQ99" i="8" s="1"/>
  <c r="BM98" i="8"/>
  <c r="BO98" i="8" s="1"/>
  <c r="BQ98" i="8" s="1"/>
  <c r="BM97" i="8"/>
  <c r="BO97" i="8" s="1"/>
  <c r="BQ97" i="8" s="1"/>
  <c r="BM96" i="8"/>
  <c r="BO96" i="8" s="1"/>
  <c r="BQ96" i="8" s="1"/>
  <c r="BM95" i="8"/>
  <c r="BO95" i="8" s="1"/>
  <c r="BQ95" i="8" s="1"/>
  <c r="BM92" i="8"/>
  <c r="BO92" i="8" s="1"/>
  <c r="BQ92" i="8" s="1"/>
  <c r="BM91" i="8"/>
  <c r="BO91" i="8" s="1"/>
  <c r="BQ91" i="8" s="1"/>
  <c r="BM90" i="8"/>
  <c r="BO90" i="8" s="1"/>
  <c r="BQ90" i="8" s="1"/>
  <c r="BM89" i="8"/>
  <c r="BO89" i="8" s="1"/>
  <c r="BQ89" i="8" s="1"/>
  <c r="BM88" i="8"/>
  <c r="BO88" i="8" s="1"/>
  <c r="BQ88" i="8" s="1"/>
  <c r="BM86" i="8"/>
  <c r="BM85" i="8"/>
  <c r="BM84" i="8"/>
  <c r="BM83" i="8"/>
  <c r="BM82" i="8"/>
  <c r="BM80" i="8"/>
  <c r="BM79" i="8"/>
  <c r="BM77" i="8"/>
  <c r="BM76" i="8"/>
  <c r="BM75" i="8"/>
  <c r="BM74" i="8"/>
  <c r="BM73" i="8"/>
  <c r="BM71" i="8"/>
  <c r="BO71" i="8" s="1"/>
  <c r="BQ71" i="8" s="1"/>
  <c r="BM70" i="8"/>
  <c r="BO70" i="8" s="1"/>
  <c r="BQ70" i="8" s="1"/>
  <c r="BM68" i="8"/>
  <c r="BO68" i="8" s="1"/>
  <c r="BQ68" i="8" s="1"/>
  <c r="BM67" i="8"/>
  <c r="BO67" i="8" s="1"/>
  <c r="BQ67" i="8" s="1"/>
  <c r="BM66" i="8"/>
  <c r="BO66" i="8" s="1"/>
  <c r="BQ66" i="8" s="1"/>
  <c r="BM63" i="8"/>
  <c r="BM59" i="8"/>
  <c r="BM56" i="8"/>
  <c r="BM53" i="8"/>
  <c r="BM51" i="8"/>
  <c r="BM49" i="8"/>
  <c r="BM47" i="8"/>
  <c r="BM60" i="8"/>
  <c r="BO60" i="8" s="1"/>
  <c r="BQ60" i="8" s="1"/>
  <c r="BM57" i="8"/>
  <c r="BO57" i="8" s="1"/>
  <c r="BQ57" i="8" s="1"/>
  <c r="BM54" i="8"/>
  <c r="BO54" i="8" s="1"/>
  <c r="BQ54" i="8" s="1"/>
  <c r="BM52" i="8"/>
  <c r="BO52" i="8" s="1"/>
  <c r="BQ52" i="8" s="1"/>
  <c r="BM50" i="8"/>
  <c r="BO50" i="8" s="1"/>
  <c r="BQ50" i="8" s="1"/>
  <c r="BM48" i="8"/>
  <c r="BO48" i="8" s="1"/>
  <c r="BQ48" i="8" s="1"/>
  <c r="BM45" i="8"/>
  <c r="BM42" i="8"/>
  <c r="BM41" i="8"/>
  <c r="BM40" i="8"/>
  <c r="BM39" i="8"/>
  <c r="BM38" i="8"/>
  <c r="BM37" i="8"/>
  <c r="BM36" i="8"/>
  <c r="BM35" i="8"/>
  <c r="BM34" i="8"/>
  <c r="BM31" i="8"/>
  <c r="BM30" i="8"/>
  <c r="BM29" i="8"/>
  <c r="BM28" i="8"/>
  <c r="BM27" i="8"/>
  <c r="BM26" i="8"/>
  <c r="BM23" i="8"/>
  <c r="BM22" i="8"/>
  <c r="BM21" i="8"/>
  <c r="BM20" i="8"/>
  <c r="BM19" i="8"/>
  <c r="BM18" i="8"/>
  <c r="BM16" i="8"/>
  <c r="BM15" i="8"/>
  <c r="BM14" i="8"/>
  <c r="BM13" i="8"/>
  <c r="BL130" i="8"/>
  <c r="BN130" i="8" s="1"/>
  <c r="BL129" i="8"/>
  <c r="BN129" i="8" s="1"/>
  <c r="BL128" i="8"/>
  <c r="BN128" i="8" s="1"/>
  <c r="BL127" i="8"/>
  <c r="BN127" i="8" s="1"/>
  <c r="BL126" i="8"/>
  <c r="BN126" i="8" s="1"/>
  <c r="BL125" i="8"/>
  <c r="BN125" i="8" s="1"/>
  <c r="BL123" i="8"/>
  <c r="BN123" i="8" s="1"/>
  <c r="BL122" i="8"/>
  <c r="BN122" i="8" s="1"/>
  <c r="BO121" i="8"/>
  <c r="BN121" i="8"/>
  <c r="BM121" i="8"/>
  <c r="BL121" i="8"/>
  <c r="BL120" i="8"/>
  <c r="BN120" i="8" s="1"/>
  <c r="BL119" i="8"/>
  <c r="BN119" i="8" s="1"/>
  <c r="BL118" i="8"/>
  <c r="BN118" i="8" s="1"/>
  <c r="BL117" i="8"/>
  <c r="BN117" i="8" s="1"/>
  <c r="BL116" i="8"/>
  <c r="BN116" i="8" s="1"/>
  <c r="BL115" i="8"/>
  <c r="BN115" i="8" s="1"/>
  <c r="BL114" i="8"/>
  <c r="BN114" i="8" s="1"/>
  <c r="BL113" i="8"/>
  <c r="BN113" i="8" s="1"/>
  <c r="BL112" i="8"/>
  <c r="BN112" i="8" s="1"/>
  <c r="BL111" i="8"/>
  <c r="BN111" i="8" s="1"/>
  <c r="BL110" i="8"/>
  <c r="BN110" i="8" s="1"/>
  <c r="BL109" i="8"/>
  <c r="BN109" i="8" s="1"/>
  <c r="BL108" i="8"/>
  <c r="BN108" i="8" s="1"/>
  <c r="BL107" i="8"/>
  <c r="BN107" i="8" s="1"/>
  <c r="BL106" i="8"/>
  <c r="BN106" i="8" s="1"/>
  <c r="BL105" i="8"/>
  <c r="BN105" i="8" s="1"/>
  <c r="BL104" i="8"/>
  <c r="BN104" i="8" s="1"/>
  <c r="BL103" i="8"/>
  <c r="BN103" i="8" s="1"/>
  <c r="BL102" i="8"/>
  <c r="BN102" i="8" s="1"/>
  <c r="BL101" i="8"/>
  <c r="BN101" i="8" s="1"/>
  <c r="BL100" i="8"/>
  <c r="BN100" i="8" s="1"/>
  <c r="BL99" i="8"/>
  <c r="BN99" i="8" s="1"/>
  <c r="BL98" i="8"/>
  <c r="BN98" i="8" s="1"/>
  <c r="BL97" i="8"/>
  <c r="BN97" i="8" s="1"/>
  <c r="BL96" i="8"/>
  <c r="BN96" i="8" s="1"/>
  <c r="BL95" i="8"/>
  <c r="BN95" i="8" s="1"/>
  <c r="BO94" i="8"/>
  <c r="BN94" i="8"/>
  <c r="BM94" i="8"/>
  <c r="BL94" i="8"/>
  <c r="BL93" i="8"/>
  <c r="BN93" i="8" s="1"/>
  <c r="BL92" i="8"/>
  <c r="BN92" i="8" s="1"/>
  <c r="BL91" i="8"/>
  <c r="BN91" i="8" s="1"/>
  <c r="BL90" i="8"/>
  <c r="BN90" i="8" s="1"/>
  <c r="BL89" i="8"/>
  <c r="BN89" i="8" s="1"/>
  <c r="BL88" i="8"/>
  <c r="BN88" i="8" s="1"/>
  <c r="BL86" i="8"/>
  <c r="BN86" i="8" s="1"/>
  <c r="BL85" i="8"/>
  <c r="BN85" i="8" s="1"/>
  <c r="BL84" i="8"/>
  <c r="BN84" i="8" s="1"/>
  <c r="BL83" i="8"/>
  <c r="BN83" i="8" s="1"/>
  <c r="BL82" i="8"/>
  <c r="BN82" i="8" s="1"/>
  <c r="BL80" i="8"/>
  <c r="BN80" i="8" s="1"/>
  <c r="BL79" i="8"/>
  <c r="BN79" i="8" s="1"/>
  <c r="BO78" i="8"/>
  <c r="BN78" i="8"/>
  <c r="BM78" i="8"/>
  <c r="BL78" i="8"/>
  <c r="BL77" i="8"/>
  <c r="BN77" i="8" s="1"/>
  <c r="BL76" i="8"/>
  <c r="BN76" i="8" s="1"/>
  <c r="BL75" i="8"/>
  <c r="BN75" i="8" s="1"/>
  <c r="BL74" i="8"/>
  <c r="BN74" i="8" s="1"/>
  <c r="BL73" i="8"/>
  <c r="BN73" i="8" s="1"/>
  <c r="BO72" i="8"/>
  <c r="BN72" i="8"/>
  <c r="BM72" i="8"/>
  <c r="BL72" i="8"/>
  <c r="BL71" i="8"/>
  <c r="BN71" i="8" s="1"/>
  <c r="BL70" i="8"/>
  <c r="BN70" i="8" s="1"/>
  <c r="BO69" i="8"/>
  <c r="BN69" i="8"/>
  <c r="BM69" i="8"/>
  <c r="BL69" i="8"/>
  <c r="BL68" i="8"/>
  <c r="BN68" i="8" s="1"/>
  <c r="BL67" i="8"/>
  <c r="BN67" i="8" s="1"/>
  <c r="BL66" i="8"/>
  <c r="BN66" i="8" s="1"/>
  <c r="BM65" i="8"/>
  <c r="BO65" i="8" s="1"/>
  <c r="BQ65" i="8" s="1"/>
  <c r="BL65" i="8"/>
  <c r="BN65" i="8" s="1"/>
  <c r="BO64" i="8"/>
  <c r="BN64" i="8"/>
  <c r="BM64" i="8"/>
  <c r="BL64" i="8"/>
  <c r="BL63" i="8"/>
  <c r="BN63" i="8" s="1"/>
  <c r="BL60" i="8"/>
  <c r="BN60" i="8" s="1"/>
  <c r="BL59" i="8"/>
  <c r="BN59" i="8" s="1"/>
  <c r="BL57" i="8"/>
  <c r="BN57" i="8" s="1"/>
  <c r="BL56" i="8"/>
  <c r="BN56" i="8" s="1"/>
  <c r="BL54" i="8"/>
  <c r="BN54" i="8" s="1"/>
  <c r="BL53" i="8"/>
  <c r="BN53" i="8" s="1"/>
  <c r="BL52" i="8"/>
  <c r="BN52" i="8" s="1"/>
  <c r="BL51" i="8"/>
  <c r="BN51" i="8" s="1"/>
  <c r="BL50" i="8"/>
  <c r="BN50" i="8" s="1"/>
  <c r="BL49" i="8"/>
  <c r="BN49" i="8" s="1"/>
  <c r="BL48" i="8"/>
  <c r="BN48" i="8" s="1"/>
  <c r="BL47" i="8"/>
  <c r="BN47" i="8" s="1"/>
  <c r="BM46" i="8"/>
  <c r="BO46" i="8" s="1"/>
  <c r="BQ46" i="8" s="1"/>
  <c r="BL46" i="8"/>
  <c r="BN46" i="8" s="1"/>
  <c r="BL45" i="8"/>
  <c r="BN45" i="8" s="1"/>
  <c r="BO44" i="8"/>
  <c r="BN44" i="8"/>
  <c r="BM44" i="8"/>
  <c r="BL44" i="8"/>
  <c r="BL43" i="8"/>
  <c r="BN43" i="8" s="1"/>
  <c r="BO43" i="8" s="1"/>
  <c r="BQ43" i="8" s="1"/>
  <c r="BL42" i="8"/>
  <c r="BN42" i="8" s="1"/>
  <c r="BL41" i="8"/>
  <c r="BN41" i="8" s="1"/>
  <c r="BL40" i="8"/>
  <c r="BN40" i="8" s="1"/>
  <c r="BL39" i="8"/>
  <c r="BN39" i="8" s="1"/>
  <c r="BL38" i="8"/>
  <c r="BN38" i="8" s="1"/>
  <c r="BL37" i="8"/>
  <c r="BN37" i="8" s="1"/>
  <c r="BL36" i="8"/>
  <c r="BN36" i="8" s="1"/>
  <c r="BL35" i="8"/>
  <c r="BN35" i="8" s="1"/>
  <c r="BO35" i="8" s="1"/>
  <c r="BQ35" i="8" s="1"/>
  <c r="BL34" i="8"/>
  <c r="BN34" i="8" s="1"/>
  <c r="BO33" i="8"/>
  <c r="BN33" i="8"/>
  <c r="BM33" i="8"/>
  <c r="BL33" i="8"/>
  <c r="BL32" i="8"/>
  <c r="BN32" i="8" s="1"/>
  <c r="BO32" i="8" s="1"/>
  <c r="BQ32" i="8" s="1"/>
  <c r="BL31" i="8"/>
  <c r="BN31" i="8" s="1"/>
  <c r="BL30" i="8"/>
  <c r="BN30" i="8" s="1"/>
  <c r="BL29" i="8"/>
  <c r="BN29" i="8" s="1"/>
  <c r="BL28" i="8"/>
  <c r="BN28" i="8" s="1"/>
  <c r="BL27" i="8"/>
  <c r="BN27" i="8" s="1"/>
  <c r="BL26" i="8"/>
  <c r="BN26" i="8" s="1"/>
  <c r="BO25" i="8"/>
  <c r="BN25" i="8"/>
  <c r="BM25" i="8"/>
  <c r="BL25" i="8"/>
  <c r="BL24" i="8"/>
  <c r="BN24" i="8" s="1"/>
  <c r="BO24" i="8" s="1"/>
  <c r="BQ24" i="8" s="1"/>
  <c r="BL23" i="8"/>
  <c r="BN23" i="8" s="1"/>
  <c r="BL22" i="8"/>
  <c r="BN22" i="8" s="1"/>
  <c r="BL21" i="8"/>
  <c r="BN21" i="8" s="1"/>
  <c r="BL20" i="8"/>
  <c r="BN20" i="8" s="1"/>
  <c r="BL19" i="8"/>
  <c r="BN19" i="8" s="1"/>
  <c r="BL18" i="8"/>
  <c r="BN18" i="8" s="1"/>
  <c r="BO17" i="8"/>
  <c r="BN17" i="8"/>
  <c r="BM17" i="8"/>
  <c r="BL17" i="8"/>
  <c r="BL16" i="8"/>
  <c r="BN16" i="8" s="1"/>
  <c r="BL15" i="8"/>
  <c r="BN15" i="8" s="1"/>
  <c r="BL14" i="8"/>
  <c r="BN14" i="8" s="1"/>
  <c r="BL13" i="8"/>
  <c r="BN13" i="8" s="1"/>
  <c r="BM11" i="8"/>
  <c r="BL11" i="8"/>
  <c r="BN11" i="8" s="1"/>
  <c r="BM9" i="8"/>
  <c r="BL9" i="8"/>
  <c r="BN9" i="8" s="1"/>
  <c r="BQ69" i="8"/>
  <c r="BQ44" i="8"/>
  <c r="BQ94" i="8"/>
  <c r="BQ81" i="8"/>
  <c r="BQ121" i="8"/>
  <c r="BQ25" i="8"/>
  <c r="BQ33" i="8"/>
  <c r="BQ72" i="8"/>
  <c r="BQ87" i="8"/>
  <c r="BQ64" i="8"/>
  <c r="BQ17" i="8"/>
  <c r="BQ12" i="8"/>
  <c r="BQ10" i="8"/>
  <c r="BQ8" i="8"/>
  <c r="BO8" i="8"/>
  <c r="BL8" i="8"/>
  <c r="BM8" i="8"/>
  <c r="BN8" i="8"/>
  <c r="B7" i="14"/>
  <c r="B5" i="14"/>
  <c r="BQ78" i="8"/>
  <c r="BO93" i="8" l="1"/>
  <c r="BQ93" i="8" s="1"/>
  <c r="BO53" i="8"/>
  <c r="BQ53" i="8" s="1"/>
  <c r="BO45" i="8"/>
  <c r="BQ45" i="8" s="1"/>
  <c r="BO11" i="8"/>
  <c r="BQ11" i="8" s="1"/>
  <c r="BO41" i="8"/>
  <c r="BQ41" i="8" s="1"/>
  <c r="BO126" i="8"/>
  <c r="BQ126" i="8" s="1"/>
  <c r="BO73" i="8"/>
  <c r="BQ73" i="8" s="1"/>
  <c r="BO39" i="8"/>
  <c r="BQ39" i="8" s="1"/>
  <c r="BO80" i="8"/>
  <c r="BQ80" i="8" s="1"/>
  <c r="BO37" i="8"/>
  <c r="BQ37" i="8" s="1"/>
  <c r="BO27" i="8"/>
  <c r="BQ27" i="8" s="1"/>
  <c r="BO16" i="8"/>
  <c r="BQ16" i="8" s="1"/>
  <c r="BO20" i="8"/>
  <c r="BQ20" i="8" s="1"/>
  <c r="BO59" i="8"/>
  <c r="BQ59" i="8" s="1"/>
  <c r="BO83" i="8"/>
  <c r="BQ83" i="8" s="1"/>
  <c r="BO123" i="8"/>
  <c r="BQ123" i="8" s="1"/>
  <c r="BO122" i="8"/>
  <c r="BQ122" i="8" s="1"/>
  <c r="BO86" i="8"/>
  <c r="BQ86" i="8" s="1"/>
  <c r="BO74" i="8"/>
  <c r="BQ74" i="8" s="1"/>
  <c r="BO49" i="8"/>
  <c r="BQ49" i="8" s="1"/>
  <c r="BO124" i="8"/>
  <c r="BQ124" i="8" s="1"/>
  <c r="BO34" i="8"/>
  <c r="BQ34" i="8" s="1"/>
  <c r="BO63" i="8"/>
  <c r="BQ63" i="8" s="1"/>
  <c r="BO84" i="8"/>
  <c r="BQ84" i="8" s="1"/>
  <c r="BO82" i="8"/>
  <c r="BQ82" i="8" s="1"/>
  <c r="BO30" i="8"/>
  <c r="BQ30" i="8" s="1"/>
  <c r="BO21" i="8"/>
  <c r="BQ21" i="8" s="1"/>
  <c r="BO22" i="8"/>
  <c r="BQ22" i="8" s="1"/>
  <c r="BO77" i="8"/>
  <c r="BQ77" i="8" s="1"/>
  <c r="BO14" i="8"/>
  <c r="BQ14" i="8" s="1"/>
  <c r="BO128" i="8"/>
  <c r="BQ128" i="8" s="1"/>
  <c r="BO28" i="8"/>
  <c r="BQ28" i="8" s="1"/>
  <c r="BO38" i="8"/>
  <c r="BQ38" i="8" s="1"/>
  <c r="BO79" i="8"/>
  <c r="BQ79" i="8" s="1"/>
  <c r="BO42" i="8"/>
  <c r="BQ42" i="8" s="1"/>
  <c r="BO23" i="8"/>
  <c r="BQ23" i="8" s="1"/>
  <c r="BO13" i="8"/>
  <c r="BQ13" i="8" s="1"/>
  <c r="BO19" i="8"/>
  <c r="BQ19" i="8" s="1"/>
  <c r="BO51" i="8"/>
  <c r="BQ51" i="8" s="1"/>
  <c r="BO40" i="8"/>
  <c r="BQ40" i="8" s="1"/>
  <c r="BO127" i="8"/>
  <c r="BQ127" i="8" s="1"/>
  <c r="BO31" i="8"/>
  <c r="BQ31" i="8" s="1"/>
  <c r="BO56" i="8"/>
  <c r="BQ56" i="8" s="1"/>
  <c r="BO36" i="8"/>
  <c r="BQ36" i="8" s="1"/>
  <c r="BO75" i="8"/>
  <c r="BQ75" i="8" s="1"/>
  <c r="BO29" i="8"/>
  <c r="BQ29" i="8" s="1"/>
  <c r="BO47" i="8"/>
  <c r="BQ47" i="8" s="1"/>
  <c r="BO76" i="8"/>
  <c r="BQ76" i="8" s="1"/>
  <c r="BO125" i="8"/>
  <c r="BQ125" i="8" s="1"/>
  <c r="BO18" i="8"/>
  <c r="BQ18" i="8" s="1"/>
  <c r="BO9" i="8"/>
  <c r="BQ9" i="8" s="1"/>
  <c r="BO15" i="8"/>
  <c r="BQ15" i="8" s="1"/>
  <c r="BO26" i="8"/>
  <c r="BQ26" i="8" s="1"/>
  <c r="BO85" i="8"/>
  <c r="BQ85" i="8" s="1"/>
  <c r="BQ131" i="8" l="1"/>
</calcChain>
</file>

<file path=xl/comments1.xml><?xml version="1.0" encoding="utf-8"?>
<comments xmlns="http://schemas.openxmlformats.org/spreadsheetml/2006/main">
  <authors>
    <author>USDASCH22</author>
  </authors>
  <commentList>
    <comment ref="A19" authorId="0" shapeId="0">
      <text>
        <r>
          <rPr>
            <sz val="9"/>
            <color indexed="81"/>
            <rFont val="Tahoma"/>
            <family val="2"/>
          </rPr>
          <t xml:space="preserve">
</t>
        </r>
      </text>
    </comment>
    <comment ref="A20" authorId="0" shapeId="0">
      <text>
        <r>
          <rPr>
            <sz val="9"/>
            <color indexed="81"/>
            <rFont val="Tahoma"/>
            <family val="2"/>
          </rPr>
          <t xml:space="preserve">
</t>
        </r>
      </text>
    </comment>
    <comment ref="A21" authorId="0" shapeId="0">
      <text>
        <r>
          <rPr>
            <sz val="9"/>
            <color indexed="81"/>
            <rFont val="Tahoma"/>
            <family val="2"/>
          </rPr>
          <t xml:space="preserve">
</t>
        </r>
      </text>
    </comment>
  </commentList>
</comments>
</file>

<file path=xl/comments2.xml><?xml version="1.0" encoding="utf-8"?>
<comments xmlns="http://schemas.openxmlformats.org/spreadsheetml/2006/main">
  <authors>
    <author>USDASCH22</author>
    <author>USDASCH3</author>
    <author>Schneider, Dave</author>
  </authors>
  <commentList>
    <comment ref="BM5" authorId="0" shapeId="0">
      <text>
        <r>
          <rPr>
            <b/>
            <sz val="9"/>
            <color indexed="81"/>
            <rFont val="Tahoma"/>
            <family val="2"/>
          </rPr>
          <t xml:space="preserve">Select General Sparing Level:
1 = Basic
2 = Moderate
3 = Comprehensive
Notes:
NR = </t>
        </r>
        <r>
          <rPr>
            <sz val="9"/>
            <color indexed="81"/>
            <rFont val="Tahoma"/>
            <family val="2"/>
          </rPr>
          <t>Not considered a Recommend Spares.  You will need to adjust the quantity in the "Requested Quantity" column if this part is needed.</t>
        </r>
        <r>
          <rPr>
            <b/>
            <sz val="9"/>
            <color indexed="81"/>
            <rFont val="Tahoma"/>
            <family val="2"/>
          </rPr>
          <t xml:space="preserve">
PCS = </t>
        </r>
        <r>
          <rPr>
            <sz val="9"/>
            <color indexed="81"/>
            <rFont val="Tahoma"/>
            <family val="2"/>
          </rPr>
          <t>Plus Code Spare.  These items are only used on units with certain plus codes.  You will need to adjust the "Requested Quantity" column if this part is needed.</t>
        </r>
      </text>
    </comment>
    <comment ref="BO5" authorId="1" shapeId="0">
      <text>
        <r>
          <rPr>
            <sz val="9"/>
            <color indexed="81"/>
            <rFont val="Tahoma"/>
            <family val="2"/>
          </rPr>
          <t xml:space="preserve">Scan down the "Requested Quantity" column and change any quantities as you see fit.
If you see items you need and it has a sparing level identified as NR or PCS, you will need to adjust the requested quantities for these.
</t>
        </r>
      </text>
    </comment>
    <comment ref="B9" authorId="2" shapeId="0">
      <text>
        <r>
          <rPr>
            <sz val="8"/>
            <color indexed="81"/>
            <rFont val="Tahoma"/>
            <family val="2"/>
          </rPr>
          <t xml:space="preserve">
</t>
        </r>
      </text>
    </comment>
    <comment ref="B11" authorId="2" shapeId="0">
      <text/>
    </comment>
    <comment ref="B13" authorId="2" shapeId="0">
      <text>
        <r>
          <rPr>
            <sz val="8"/>
            <color indexed="81"/>
            <rFont val="Tahoma"/>
            <family val="2"/>
          </rPr>
          <t xml:space="preserve">
</t>
        </r>
      </text>
    </comment>
    <comment ref="B14" authorId="2" shapeId="0">
      <text>
        <r>
          <rPr>
            <sz val="8"/>
            <color indexed="81"/>
            <rFont val="Tahoma"/>
            <family val="2"/>
          </rPr>
          <t xml:space="preserve">
</t>
        </r>
      </text>
    </comment>
    <comment ref="B15" authorId="2" shapeId="0">
      <text>
        <r>
          <rPr>
            <sz val="8"/>
            <color indexed="81"/>
            <rFont val="Tahoma"/>
            <family val="2"/>
          </rPr>
          <t xml:space="preserve">
</t>
        </r>
      </text>
    </comment>
    <comment ref="B16" authorId="2" shapeId="0">
      <text>
        <r>
          <rPr>
            <sz val="8"/>
            <color indexed="81"/>
            <rFont val="Tahoma"/>
            <family val="2"/>
          </rPr>
          <t xml:space="preserve">
</t>
        </r>
      </text>
    </comment>
    <comment ref="B18" authorId="2" shapeId="0">
      <text>
        <r>
          <rPr>
            <sz val="8"/>
            <color indexed="81"/>
            <rFont val="Tahoma"/>
            <family val="2"/>
          </rPr>
          <t xml:space="preserve">
</t>
        </r>
      </text>
    </comment>
    <comment ref="B19" authorId="2" shapeId="0">
      <text>
        <r>
          <rPr>
            <sz val="8"/>
            <color indexed="81"/>
            <rFont val="Tahoma"/>
            <family val="2"/>
          </rPr>
          <t xml:space="preserve">
</t>
        </r>
      </text>
    </comment>
    <comment ref="B20" authorId="2" shapeId="0">
      <text>
        <r>
          <rPr>
            <sz val="8"/>
            <color indexed="81"/>
            <rFont val="Tahoma"/>
            <family val="2"/>
          </rPr>
          <t xml:space="preserve">
</t>
        </r>
      </text>
    </comment>
    <comment ref="B21" authorId="2" shapeId="0">
      <text>
        <r>
          <rPr>
            <sz val="8"/>
            <color indexed="81"/>
            <rFont val="Tahoma"/>
            <family val="2"/>
          </rPr>
          <t xml:space="preserve">
</t>
        </r>
      </text>
    </comment>
    <comment ref="B22" authorId="2" shapeId="0">
      <text>
        <r>
          <rPr>
            <sz val="8"/>
            <color indexed="81"/>
            <rFont val="Tahoma"/>
            <family val="2"/>
          </rPr>
          <t xml:space="preserve">
</t>
        </r>
      </text>
    </comment>
    <comment ref="B23" authorId="2" shapeId="0">
      <text/>
    </comment>
    <comment ref="B26" authorId="2" shapeId="0">
      <text>
        <r>
          <rPr>
            <sz val="8"/>
            <color indexed="81"/>
            <rFont val="Tahoma"/>
            <family val="2"/>
          </rPr>
          <t xml:space="preserve">
</t>
        </r>
      </text>
    </comment>
    <comment ref="B27" authorId="2" shapeId="0">
      <text>
        <r>
          <rPr>
            <sz val="8"/>
            <color indexed="81"/>
            <rFont val="Tahoma"/>
            <family val="2"/>
          </rPr>
          <t xml:space="preserve">
</t>
        </r>
      </text>
    </comment>
    <comment ref="B28" authorId="2" shapeId="0">
      <text>
        <r>
          <rPr>
            <sz val="8"/>
            <color indexed="81"/>
            <rFont val="Tahoma"/>
            <family val="2"/>
          </rPr>
          <t xml:space="preserve">
</t>
        </r>
      </text>
    </comment>
    <comment ref="B29" authorId="2" shapeId="0">
      <text>
        <r>
          <rPr>
            <sz val="8"/>
            <color indexed="81"/>
            <rFont val="Tahoma"/>
            <family val="2"/>
          </rPr>
          <t xml:space="preserve">
</t>
        </r>
      </text>
    </comment>
    <comment ref="B30" authorId="2" shapeId="0">
      <text>
        <r>
          <rPr>
            <sz val="8"/>
            <color indexed="81"/>
            <rFont val="Tahoma"/>
            <family val="2"/>
          </rPr>
          <t xml:space="preserve">
</t>
        </r>
      </text>
    </comment>
    <comment ref="B31" authorId="1" shapeId="0">
      <text>
        <r>
          <rPr>
            <sz val="9"/>
            <color indexed="81"/>
            <rFont val="Tahoma"/>
            <family val="2"/>
          </rPr>
          <t xml:space="preserve">
</t>
        </r>
      </text>
    </comment>
    <comment ref="B34" authorId="2" shapeId="0">
      <text>
        <r>
          <rPr>
            <sz val="8"/>
            <color indexed="81"/>
            <rFont val="Tahoma"/>
            <family val="2"/>
          </rPr>
          <t xml:space="preserve">
</t>
        </r>
      </text>
    </comment>
    <comment ref="B35" authorId="2" shapeId="0">
      <text>
        <r>
          <rPr>
            <sz val="8"/>
            <color indexed="81"/>
            <rFont val="Tahoma"/>
            <family val="2"/>
          </rPr>
          <t xml:space="preserve">
</t>
        </r>
      </text>
    </comment>
    <comment ref="B36" authorId="2" shapeId="0">
      <text>
        <r>
          <rPr>
            <sz val="8"/>
            <color indexed="81"/>
            <rFont val="Tahoma"/>
            <family val="2"/>
          </rPr>
          <t xml:space="preserve">
</t>
        </r>
      </text>
    </comment>
    <comment ref="B37" authorId="2" shapeId="0">
      <text>
        <r>
          <rPr>
            <sz val="8"/>
            <color indexed="81"/>
            <rFont val="Tahoma"/>
            <family val="2"/>
          </rPr>
          <t xml:space="preserve">
</t>
        </r>
      </text>
    </comment>
    <comment ref="B38" authorId="2" shapeId="0">
      <text>
        <r>
          <rPr>
            <sz val="8"/>
            <color indexed="81"/>
            <rFont val="Tahoma"/>
            <family val="2"/>
          </rPr>
          <t xml:space="preserve">
</t>
        </r>
      </text>
    </comment>
    <comment ref="B39" authorId="2" shapeId="0">
      <text>
        <r>
          <rPr>
            <sz val="8"/>
            <color indexed="81"/>
            <rFont val="Tahoma"/>
            <family val="2"/>
          </rPr>
          <t xml:space="preserve">
</t>
        </r>
      </text>
    </comment>
    <comment ref="B40" authorId="2" shapeId="0">
      <text>
        <r>
          <rPr>
            <sz val="8"/>
            <color indexed="81"/>
            <rFont val="Tahoma"/>
            <family val="2"/>
          </rPr>
          <t xml:space="preserve">
</t>
        </r>
      </text>
    </comment>
    <comment ref="BM46" authorId="1" shapeId="0">
      <text>
        <r>
          <rPr>
            <b/>
            <sz val="9"/>
            <color indexed="81"/>
            <rFont val="Tahoma"/>
            <family val="2"/>
          </rPr>
          <t>PCS = Plus Code Spare</t>
        </r>
        <r>
          <rPr>
            <sz val="9"/>
            <color indexed="81"/>
            <rFont val="Tahoma"/>
            <family val="2"/>
          </rPr>
          <t xml:space="preserve">.  These items are only used on units with certain plus codes.  You will need to adjust the "Requested Quantity" column if this part is needed.
</t>
        </r>
      </text>
    </comment>
    <comment ref="BM48" authorId="1" shapeId="0">
      <text>
        <r>
          <rPr>
            <b/>
            <sz val="9"/>
            <color indexed="81"/>
            <rFont val="Tahoma"/>
            <family val="2"/>
          </rPr>
          <t>PCS = Plus Code Spare</t>
        </r>
        <r>
          <rPr>
            <sz val="9"/>
            <color indexed="81"/>
            <rFont val="Tahoma"/>
            <family val="2"/>
          </rPr>
          <t xml:space="preserve">.  These items are only used on units with certain plus codes.  You will need to adjust the "Requested Quantity" column if this part is needed.
</t>
        </r>
      </text>
    </comment>
    <comment ref="BM50" authorId="1" shapeId="0">
      <text>
        <r>
          <rPr>
            <b/>
            <sz val="9"/>
            <color indexed="81"/>
            <rFont val="Tahoma"/>
            <family val="2"/>
          </rPr>
          <t>PCS = Plus Code Spare</t>
        </r>
        <r>
          <rPr>
            <sz val="9"/>
            <color indexed="81"/>
            <rFont val="Tahoma"/>
            <family val="2"/>
          </rPr>
          <t xml:space="preserve">.  These items are only used on units with certain plus codes.  You will need to adjust the "Requested Quantity" column if this part is needed.
</t>
        </r>
      </text>
    </comment>
    <comment ref="BM52" authorId="1" shapeId="0">
      <text>
        <r>
          <rPr>
            <b/>
            <sz val="9"/>
            <color indexed="81"/>
            <rFont val="Tahoma"/>
            <family val="2"/>
          </rPr>
          <t>PCS = Plus Code Spare</t>
        </r>
        <r>
          <rPr>
            <sz val="9"/>
            <color indexed="81"/>
            <rFont val="Tahoma"/>
            <family val="2"/>
          </rPr>
          <t xml:space="preserve">.  These items are only used on units with certain plus codes.  You will need to adjust the "Requested Quantity" column if this part is needed.
</t>
        </r>
      </text>
    </comment>
    <comment ref="BM54" authorId="1" shapeId="0">
      <text>
        <r>
          <rPr>
            <b/>
            <sz val="9"/>
            <color indexed="81"/>
            <rFont val="Tahoma"/>
            <family val="2"/>
          </rPr>
          <t>PCS = Plus Code Spare</t>
        </r>
        <r>
          <rPr>
            <sz val="9"/>
            <color indexed="81"/>
            <rFont val="Tahoma"/>
            <family val="2"/>
          </rPr>
          <t xml:space="preserve">.  These items are only used on units with certain plus codes.  You will need to adjust the "Requested Quantity" column if this part is needed.
</t>
        </r>
      </text>
    </comment>
    <comment ref="B56" authorId="2" shapeId="0">
      <text>
        <r>
          <rPr>
            <sz val="8"/>
            <color indexed="81"/>
            <rFont val="Tahoma"/>
            <family val="2"/>
          </rPr>
          <t xml:space="preserve">
</t>
        </r>
      </text>
    </comment>
    <comment ref="B57" authorId="2" shapeId="0">
      <text>
        <r>
          <rPr>
            <sz val="8"/>
            <color indexed="81"/>
            <rFont val="Tahoma"/>
            <family val="2"/>
          </rPr>
          <t xml:space="preserve">
</t>
        </r>
      </text>
    </comment>
    <comment ref="BM57" authorId="1" shapeId="0">
      <text>
        <r>
          <rPr>
            <b/>
            <sz val="9"/>
            <color indexed="81"/>
            <rFont val="Tahoma"/>
            <family val="2"/>
          </rPr>
          <t>PCS = Plus Code Spare</t>
        </r>
        <r>
          <rPr>
            <sz val="9"/>
            <color indexed="81"/>
            <rFont val="Tahoma"/>
            <family val="2"/>
          </rPr>
          <t xml:space="preserve">.  These items are only used on units with certain plus codes.  You will need to adjust the "Requested Quantity" column if this part is needed.
</t>
        </r>
      </text>
    </comment>
    <comment ref="B58" authorId="2" shapeId="0">
      <text>
        <r>
          <rPr>
            <sz val="8"/>
            <color indexed="81"/>
            <rFont val="Tahoma"/>
            <family val="2"/>
          </rPr>
          <t xml:space="preserve">
</t>
        </r>
      </text>
    </comment>
    <comment ref="BM58" authorId="1" shapeId="0">
      <text>
        <r>
          <rPr>
            <b/>
            <sz val="9"/>
            <color indexed="81"/>
            <rFont val="Tahoma"/>
            <family val="2"/>
          </rPr>
          <t>NR = Not Recommended</t>
        </r>
        <r>
          <rPr>
            <sz val="9"/>
            <color indexed="81"/>
            <rFont val="Tahoma"/>
            <family val="2"/>
          </rPr>
          <t>. These are not considered a Recommend Spares.  You will need to adjust the quantity in the "Requested Quantity" column if this part is needed.</t>
        </r>
      </text>
    </comment>
    <comment ref="B59" authorId="1" shapeId="0">
      <text>
        <r>
          <rPr>
            <sz val="9"/>
            <color indexed="81"/>
            <rFont val="Tahoma"/>
            <family val="2"/>
          </rPr>
          <t xml:space="preserve">
</t>
        </r>
      </text>
    </comment>
    <comment ref="B60" authorId="2" shapeId="0">
      <text>
        <r>
          <rPr>
            <sz val="8"/>
            <color indexed="81"/>
            <rFont val="Tahoma"/>
            <family val="2"/>
          </rPr>
          <t xml:space="preserve">
</t>
        </r>
      </text>
    </comment>
    <comment ref="BM60" authorId="1" shapeId="0">
      <text>
        <r>
          <rPr>
            <b/>
            <sz val="9"/>
            <color indexed="81"/>
            <rFont val="Tahoma"/>
            <family val="2"/>
          </rPr>
          <t>PCS = Plus Code Spare</t>
        </r>
        <r>
          <rPr>
            <sz val="9"/>
            <color indexed="81"/>
            <rFont val="Tahoma"/>
            <family val="2"/>
          </rPr>
          <t xml:space="preserve">.  These items are only used on units with certain plus codes.  You will need to adjust the "Requested Quantity" column if this part is needed.
</t>
        </r>
      </text>
    </comment>
    <comment ref="B61" authorId="2" shapeId="0">
      <text>
        <r>
          <rPr>
            <sz val="8"/>
            <color indexed="81"/>
            <rFont val="Tahoma"/>
            <family val="2"/>
          </rPr>
          <t xml:space="preserve">
</t>
        </r>
      </text>
    </comment>
    <comment ref="BM61" authorId="1" shapeId="0">
      <text>
        <r>
          <rPr>
            <b/>
            <sz val="9"/>
            <color indexed="81"/>
            <rFont val="Tahoma"/>
            <family val="2"/>
          </rPr>
          <t>PCS = Plus Code Spare</t>
        </r>
        <r>
          <rPr>
            <sz val="9"/>
            <color indexed="81"/>
            <rFont val="Tahoma"/>
            <family val="2"/>
          </rPr>
          <t xml:space="preserve">.  These items are only used on units with certain plus codes.  You will need to adjust the "Requested Quantity" column if this part is needed.
</t>
        </r>
      </text>
    </comment>
    <comment ref="B62" authorId="2" shapeId="0">
      <text>
        <r>
          <rPr>
            <sz val="8"/>
            <color indexed="81"/>
            <rFont val="Tahoma"/>
            <family val="2"/>
          </rPr>
          <t xml:space="preserve">
</t>
        </r>
      </text>
    </comment>
    <comment ref="BM62"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63" authorId="2" shapeId="0">
      <text/>
    </comment>
    <comment ref="B65" authorId="1" shapeId="0">
      <text>
        <r>
          <rPr>
            <sz val="9"/>
            <color indexed="81"/>
            <rFont val="Tahoma"/>
            <family val="2"/>
          </rPr>
          <t xml:space="preserve">
</t>
        </r>
      </text>
    </comment>
    <comment ref="BM65"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66" authorId="2" shapeId="0">
      <text>
        <r>
          <rPr>
            <sz val="8"/>
            <color indexed="81"/>
            <rFont val="Tahoma"/>
            <family val="2"/>
          </rPr>
          <t xml:space="preserve">
</t>
        </r>
      </text>
    </comment>
    <comment ref="BM66"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67" authorId="2" shapeId="0">
      <text/>
    </comment>
    <comment ref="BM67"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68" authorId="2" shapeId="0">
      <text>
        <r>
          <rPr>
            <sz val="8"/>
            <color indexed="81"/>
            <rFont val="Tahoma"/>
            <family val="2"/>
          </rPr>
          <t xml:space="preserve">
</t>
        </r>
      </text>
    </comment>
    <comment ref="BM68"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70" authorId="2" shapeId="0">
      <text>
        <r>
          <rPr>
            <sz val="8"/>
            <color indexed="81"/>
            <rFont val="Tahoma"/>
            <family val="2"/>
          </rPr>
          <t xml:space="preserve">
</t>
        </r>
      </text>
    </comment>
    <comment ref="BM70"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71" authorId="2" shapeId="0">
      <text>
        <r>
          <rPr>
            <sz val="8"/>
            <color indexed="81"/>
            <rFont val="Tahoma"/>
            <family val="2"/>
          </rPr>
          <t xml:space="preserve">
</t>
        </r>
      </text>
    </comment>
    <comment ref="BM71"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73" authorId="2" shapeId="0">
      <text>
        <r>
          <rPr>
            <sz val="8"/>
            <color indexed="81"/>
            <rFont val="Tahoma"/>
            <family val="2"/>
          </rPr>
          <t xml:space="preserve">
</t>
        </r>
      </text>
    </comment>
    <comment ref="B74" authorId="2" shapeId="0">
      <text>
        <r>
          <rPr>
            <sz val="8"/>
            <color indexed="81"/>
            <rFont val="Tahoma"/>
            <family val="2"/>
          </rPr>
          <t xml:space="preserve">
</t>
        </r>
      </text>
    </comment>
    <comment ref="B75" authorId="2" shapeId="0">
      <text>
        <r>
          <rPr>
            <sz val="8"/>
            <color indexed="81"/>
            <rFont val="Tahoma"/>
            <family val="2"/>
          </rPr>
          <t xml:space="preserve">
</t>
        </r>
      </text>
    </comment>
    <comment ref="B76" authorId="2" shapeId="0">
      <text>
        <r>
          <rPr>
            <sz val="8"/>
            <color indexed="81"/>
            <rFont val="Tahoma"/>
            <family val="2"/>
          </rPr>
          <t xml:space="preserve">
</t>
        </r>
      </text>
    </comment>
    <comment ref="B77" authorId="2" shapeId="0">
      <text>
        <r>
          <rPr>
            <sz val="8"/>
            <color indexed="81"/>
            <rFont val="Tahoma"/>
            <family val="2"/>
          </rPr>
          <t xml:space="preserve">
</t>
        </r>
      </text>
    </comment>
    <comment ref="B79" authorId="2" shapeId="0">
      <text>
        <r>
          <rPr>
            <sz val="8"/>
            <color indexed="81"/>
            <rFont val="Tahoma"/>
            <family val="2"/>
          </rPr>
          <t xml:space="preserve">
</t>
        </r>
      </text>
    </comment>
    <comment ref="B80" authorId="2" shapeId="0">
      <text>
        <r>
          <rPr>
            <sz val="8"/>
            <color indexed="81"/>
            <rFont val="Tahoma"/>
            <family val="2"/>
          </rPr>
          <t xml:space="preserve">
</t>
        </r>
      </text>
    </comment>
    <comment ref="B82" authorId="2" shapeId="0">
      <text>
        <r>
          <rPr>
            <sz val="8"/>
            <color indexed="81"/>
            <rFont val="Tahoma"/>
            <family val="2"/>
          </rPr>
          <t xml:space="preserve">
</t>
        </r>
      </text>
    </comment>
    <comment ref="B83" authorId="2" shapeId="0">
      <text>
        <r>
          <rPr>
            <sz val="8"/>
            <color indexed="81"/>
            <rFont val="Tahoma"/>
            <family val="2"/>
          </rPr>
          <t xml:space="preserve">
</t>
        </r>
      </text>
    </comment>
    <comment ref="B84" authorId="2" shapeId="0">
      <text>
        <r>
          <rPr>
            <sz val="8"/>
            <color indexed="81"/>
            <rFont val="Tahoma"/>
            <family val="2"/>
          </rPr>
          <t xml:space="preserve">
</t>
        </r>
      </text>
    </comment>
    <comment ref="B85" authorId="2" shapeId="0">
      <text>
        <r>
          <rPr>
            <sz val="8"/>
            <color indexed="81"/>
            <rFont val="Tahoma"/>
            <family val="2"/>
          </rPr>
          <t xml:space="preserve">
</t>
        </r>
      </text>
    </comment>
    <comment ref="B86" authorId="2" shapeId="0">
      <text>
        <r>
          <rPr>
            <sz val="8"/>
            <color indexed="81"/>
            <rFont val="Tahoma"/>
            <family val="2"/>
          </rPr>
          <t xml:space="preserve">
</t>
        </r>
      </text>
    </comment>
    <comment ref="BM88"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M89"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M90"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M91"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92" authorId="2" shapeId="0">
      <text>
        <r>
          <rPr>
            <sz val="8"/>
            <color indexed="81"/>
            <rFont val="Tahoma"/>
            <family val="2"/>
          </rPr>
          <t xml:space="preserve">
</t>
        </r>
      </text>
    </comment>
    <comment ref="BM92"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93" authorId="2" shapeId="0">
      <text>
        <r>
          <rPr>
            <sz val="8"/>
            <color indexed="81"/>
            <rFont val="Tahoma"/>
            <family val="2"/>
          </rPr>
          <t xml:space="preserve">
</t>
        </r>
      </text>
    </comment>
    <comment ref="B95" authorId="2" shapeId="0">
      <text>
        <r>
          <rPr>
            <sz val="8"/>
            <color indexed="81"/>
            <rFont val="Tahoma"/>
            <family val="2"/>
          </rPr>
          <t xml:space="preserve">
</t>
        </r>
      </text>
    </comment>
    <comment ref="BM95"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96" authorId="2" shapeId="0">
      <text>
        <r>
          <rPr>
            <sz val="8"/>
            <color indexed="81"/>
            <rFont val="Tahoma"/>
            <family val="2"/>
          </rPr>
          <t xml:space="preserve">
</t>
        </r>
      </text>
    </comment>
    <comment ref="BM96"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97" authorId="2" shapeId="0">
      <text>
        <r>
          <rPr>
            <sz val="8"/>
            <color indexed="81"/>
            <rFont val="Tahoma"/>
            <family val="2"/>
          </rPr>
          <t xml:space="preserve">
</t>
        </r>
      </text>
    </comment>
    <comment ref="BM97"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98" authorId="2" shapeId="0">
      <text>
        <r>
          <rPr>
            <sz val="8"/>
            <color indexed="81"/>
            <rFont val="Tahoma"/>
            <family val="2"/>
          </rPr>
          <t xml:space="preserve">
</t>
        </r>
      </text>
    </comment>
    <comment ref="BM98"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99" authorId="2" shapeId="0">
      <text>
        <r>
          <rPr>
            <sz val="8"/>
            <color indexed="81"/>
            <rFont val="Tahoma"/>
            <family val="2"/>
          </rPr>
          <t xml:space="preserve">
</t>
        </r>
      </text>
    </comment>
    <comment ref="BM99"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00" authorId="2" shapeId="0">
      <text>
        <r>
          <rPr>
            <sz val="8"/>
            <color indexed="81"/>
            <rFont val="Tahoma"/>
            <family val="2"/>
          </rPr>
          <t xml:space="preserve">
</t>
        </r>
      </text>
    </comment>
    <comment ref="BM100"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01" authorId="2" shapeId="0">
      <text>
        <r>
          <rPr>
            <sz val="8"/>
            <color indexed="81"/>
            <rFont val="Tahoma"/>
            <family val="2"/>
          </rPr>
          <t xml:space="preserve">
</t>
        </r>
      </text>
    </comment>
    <comment ref="BM101"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02" authorId="2" shapeId="0">
      <text>
        <r>
          <rPr>
            <sz val="8"/>
            <color indexed="81"/>
            <rFont val="Tahoma"/>
            <family val="2"/>
          </rPr>
          <t xml:space="preserve">
</t>
        </r>
      </text>
    </comment>
    <comment ref="BM102"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03" authorId="2" shapeId="0">
      <text>
        <r>
          <rPr>
            <sz val="8"/>
            <color indexed="81"/>
            <rFont val="Tahoma"/>
            <family val="2"/>
          </rPr>
          <t xml:space="preserve">
</t>
        </r>
      </text>
    </comment>
    <comment ref="BM103"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04" authorId="2" shapeId="0">
      <text>
        <r>
          <rPr>
            <sz val="8"/>
            <color indexed="81"/>
            <rFont val="Tahoma"/>
            <family val="2"/>
          </rPr>
          <t xml:space="preserve">
</t>
        </r>
      </text>
    </comment>
    <comment ref="BM104"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M105"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06" authorId="2" shapeId="0">
      <text>
        <r>
          <rPr>
            <sz val="8"/>
            <color indexed="81"/>
            <rFont val="Tahoma"/>
            <family val="2"/>
          </rPr>
          <t xml:space="preserve">
</t>
        </r>
      </text>
    </comment>
    <comment ref="BM106"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07" authorId="2" shapeId="0">
      <text>
        <r>
          <rPr>
            <sz val="8"/>
            <color indexed="81"/>
            <rFont val="Tahoma"/>
            <family val="2"/>
          </rPr>
          <t xml:space="preserve">
</t>
        </r>
      </text>
    </comment>
    <comment ref="BM107"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08" authorId="2" shapeId="0">
      <text>
        <r>
          <rPr>
            <sz val="8"/>
            <color indexed="81"/>
            <rFont val="Tahoma"/>
            <family val="2"/>
          </rPr>
          <t xml:space="preserve">
</t>
        </r>
      </text>
    </comment>
    <comment ref="BM108"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09" authorId="2" shapeId="0">
      <text>
        <r>
          <rPr>
            <sz val="8"/>
            <color indexed="81"/>
            <rFont val="Tahoma"/>
            <family val="2"/>
          </rPr>
          <t xml:space="preserve">
</t>
        </r>
      </text>
    </comment>
    <comment ref="BM109"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10" authorId="2" shapeId="0">
      <text>
        <r>
          <rPr>
            <sz val="8"/>
            <color indexed="81"/>
            <rFont val="Tahoma"/>
            <family val="2"/>
          </rPr>
          <t xml:space="preserve">
</t>
        </r>
      </text>
    </comment>
    <comment ref="BM110"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11" authorId="2" shapeId="0">
      <text/>
    </comment>
    <comment ref="BM111"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12" authorId="2" shapeId="0">
      <text>
        <r>
          <rPr>
            <sz val="8"/>
            <color indexed="81"/>
            <rFont val="Tahoma"/>
            <family val="2"/>
          </rPr>
          <t xml:space="preserve">
</t>
        </r>
      </text>
    </comment>
    <comment ref="BM112"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M113"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14" authorId="2" shapeId="0">
      <text>
        <r>
          <rPr>
            <sz val="8"/>
            <color indexed="81"/>
            <rFont val="Tahoma"/>
            <family val="2"/>
          </rPr>
          <t xml:space="preserve">
</t>
        </r>
      </text>
    </comment>
    <comment ref="BM114"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15" authorId="2" shapeId="0">
      <text>
        <r>
          <rPr>
            <sz val="8"/>
            <color indexed="81"/>
            <rFont val="Tahoma"/>
            <family val="2"/>
          </rPr>
          <t xml:space="preserve">
</t>
        </r>
      </text>
    </comment>
    <comment ref="BM115"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16" authorId="2" shapeId="0">
      <text>
        <r>
          <rPr>
            <sz val="8"/>
            <color indexed="81"/>
            <rFont val="Tahoma"/>
            <family val="2"/>
          </rPr>
          <t xml:space="preserve">
</t>
        </r>
      </text>
    </comment>
    <comment ref="BM116"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17" authorId="2" shapeId="0">
      <text>
        <r>
          <rPr>
            <sz val="8"/>
            <color indexed="81"/>
            <rFont val="Tahoma"/>
            <family val="2"/>
          </rPr>
          <t xml:space="preserve">
</t>
        </r>
      </text>
    </comment>
    <comment ref="BM117"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18" authorId="2" shapeId="0">
      <text>
        <r>
          <rPr>
            <sz val="8"/>
            <color indexed="81"/>
            <rFont val="Tahoma"/>
            <family val="2"/>
          </rPr>
          <t xml:space="preserve">
</t>
        </r>
      </text>
    </comment>
    <comment ref="BM118"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19" authorId="2" shapeId="0">
      <text>
        <r>
          <rPr>
            <sz val="8"/>
            <color indexed="81"/>
            <rFont val="Tahoma"/>
            <family val="2"/>
          </rPr>
          <t xml:space="preserve">
</t>
        </r>
      </text>
    </comment>
    <comment ref="BM119"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20" authorId="2" shapeId="0">
      <text>
        <r>
          <rPr>
            <sz val="8"/>
            <color indexed="81"/>
            <rFont val="Tahoma"/>
            <family val="2"/>
          </rPr>
          <t xml:space="preserve">
</t>
        </r>
      </text>
    </comment>
    <comment ref="BM120"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22" authorId="2" shapeId="0">
      <text>
        <r>
          <rPr>
            <sz val="8"/>
            <color indexed="81"/>
            <rFont val="Tahoma"/>
            <family val="2"/>
          </rPr>
          <t xml:space="preserve">
</t>
        </r>
      </text>
    </comment>
    <comment ref="B123" authorId="2" shapeId="0">
      <text>
        <r>
          <rPr>
            <sz val="8"/>
            <color indexed="81"/>
            <rFont val="Tahoma"/>
            <family val="2"/>
          </rPr>
          <t xml:space="preserve">
</t>
        </r>
      </text>
    </comment>
    <comment ref="B124" authorId="2" shapeId="0">
      <text>
        <r>
          <rPr>
            <sz val="8"/>
            <color indexed="81"/>
            <rFont val="Tahoma"/>
            <family val="2"/>
          </rPr>
          <t xml:space="preserve">
</t>
        </r>
      </text>
    </comment>
    <comment ref="B125" authorId="2" shapeId="0">
      <text>
        <r>
          <rPr>
            <sz val="8"/>
            <color indexed="81"/>
            <rFont val="Tahoma"/>
            <family val="2"/>
          </rPr>
          <t xml:space="preserve">
</t>
        </r>
      </text>
    </comment>
    <comment ref="B126" authorId="2" shapeId="0">
      <text>
        <r>
          <rPr>
            <sz val="8"/>
            <color indexed="81"/>
            <rFont val="Tahoma"/>
            <family val="2"/>
          </rPr>
          <t xml:space="preserve">
</t>
        </r>
      </text>
    </comment>
    <comment ref="B127" authorId="2" shapeId="0">
      <text>
        <r>
          <rPr>
            <sz val="8"/>
            <color indexed="81"/>
            <rFont val="Tahoma"/>
            <family val="2"/>
          </rPr>
          <t xml:space="preserve">
</t>
        </r>
      </text>
    </comment>
    <comment ref="B128" authorId="2" shapeId="0">
      <text>
        <r>
          <rPr>
            <sz val="8"/>
            <color indexed="81"/>
            <rFont val="Tahoma"/>
            <family val="2"/>
          </rPr>
          <t xml:space="preserve">
</t>
        </r>
      </text>
    </comment>
    <comment ref="B129" authorId="2" shapeId="0">
      <text>
        <r>
          <rPr>
            <sz val="8"/>
            <color indexed="81"/>
            <rFont val="Tahoma"/>
            <family val="2"/>
          </rPr>
          <t xml:space="preserve">
</t>
        </r>
      </text>
    </comment>
    <comment ref="BM129"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 ref="B130" authorId="2" shapeId="0">
      <text>
        <r>
          <rPr>
            <sz val="8"/>
            <color indexed="81"/>
            <rFont val="Tahoma"/>
            <family val="2"/>
          </rPr>
          <t xml:space="preserve">
</t>
        </r>
      </text>
    </comment>
    <comment ref="BM130" authorId="1" shapeId="0">
      <text>
        <r>
          <rPr>
            <b/>
            <sz val="9"/>
            <color indexed="81"/>
            <rFont val="Tahoma"/>
            <family val="2"/>
          </rPr>
          <t xml:space="preserve">NR = Not Recommended. </t>
        </r>
        <r>
          <rPr>
            <sz val="9"/>
            <color indexed="81"/>
            <rFont val="Tahoma"/>
            <family val="2"/>
          </rPr>
          <t xml:space="preserve">These are not considered a Recommend Spares.  You will need to adjust the quantity in the "Requested Quantity" column if this part is needed.
</t>
        </r>
      </text>
    </comment>
  </commentList>
</comments>
</file>

<file path=xl/comments3.xml><?xml version="1.0" encoding="utf-8"?>
<comments xmlns="http://schemas.openxmlformats.org/spreadsheetml/2006/main">
  <authors>
    <author>Erwin von der Ehe</author>
  </authors>
  <commentList>
    <comment ref="B2" authorId="0" shapeId="0">
      <text>
        <r>
          <rPr>
            <b/>
            <sz val="8"/>
            <color indexed="81"/>
            <rFont val="Tahoma"/>
            <family val="2"/>
          </rPr>
          <t>If this default is wrong, change MSExcel
Tools -&gt; Options -&gt; General -&gt; User Name</t>
        </r>
      </text>
    </comment>
  </commentList>
</comments>
</file>

<file path=xl/sharedStrings.xml><?xml version="1.0" encoding="utf-8"?>
<sst xmlns="http://schemas.openxmlformats.org/spreadsheetml/2006/main" count="457" uniqueCount="335">
  <si>
    <t>TRANSFORMER, 1-PHASE, ATRA5460</t>
  </si>
  <si>
    <t>FUSE BASE, BM6032PQ</t>
  </si>
  <si>
    <t>INPUT BRIDGE CONTROL, AINP-01C</t>
  </si>
  <si>
    <t>Notes:</t>
  </si>
  <si>
    <t>System
Quantity</t>
  </si>
  <si>
    <t>Sparing
Level</t>
  </si>
  <si>
    <t>Recommended
Quantity</t>
  </si>
  <si>
    <t>Requested
Quantity</t>
  </si>
  <si>
    <t>Fuses</t>
  </si>
  <si>
    <t>Electrolytic Bus Capacitors</t>
  </si>
  <si>
    <t>Fans</t>
  </si>
  <si>
    <t>Electrical Components</t>
  </si>
  <si>
    <t>Mechanical hardware</t>
  </si>
  <si>
    <t>Recommendation Criteria:</t>
  </si>
  <si>
    <t>Semiconductors</t>
  </si>
  <si>
    <t>Inductors, transformers</t>
  </si>
  <si>
    <t>Circuit Boards, Modules</t>
  </si>
  <si>
    <t>Options/Special/Custom</t>
  </si>
  <si>
    <t>Fiber Optics</t>
  </si>
  <si>
    <t>Small Contactors, Relays, Terminal Strips</t>
  </si>
  <si>
    <t>Total:</t>
  </si>
  <si>
    <t>Large Switches and Contactors</t>
  </si>
  <si>
    <t>Part Number</t>
  </si>
  <si>
    <t>Description</t>
  </si>
  <si>
    <t>xxxDrive Quantity -&gt;</t>
  </si>
  <si>
    <t>&lt;- Drive Quantityxxx</t>
  </si>
  <si>
    <t>230V Frames</t>
  </si>
  <si>
    <t>Options
Every C must have a corresponding U - use neither if no option
C=Coated
U=Uncoated</t>
  </si>
  <si>
    <t>R8</t>
  </si>
  <si>
    <t>R2</t>
  </si>
  <si>
    <t>R3</t>
  </si>
  <si>
    <t>R4</t>
  </si>
  <si>
    <t>R6</t>
  </si>
  <si>
    <t>Sparing Category Description</t>
  </si>
  <si>
    <t>Sparing
Category
Number</t>
  </si>
  <si>
    <t>Default
Quantity</t>
  </si>
  <si>
    <t>per
System
Quantity</t>
  </si>
  <si>
    <t>Minimum
Quantity</t>
  </si>
  <si>
    <t>CHOKE, ACHO5810</t>
  </si>
  <si>
    <t>CHOKE, ACHO5830</t>
  </si>
  <si>
    <t>INPUT BRIDGE PROTECTION, AIBP-51</t>
  </si>
  <si>
    <t>CAPACITOR, MKP C4BSPBX4120ZA0J</t>
  </si>
  <si>
    <t>CURRENT TRANSDUCER, LF 505-S/SP13</t>
  </si>
  <si>
    <t>CURRENT TRANSDUCER, LF 1005-S/SP16</t>
  </si>
  <si>
    <t>POWER RESISTOR, CAH150 3R3 410</t>
  </si>
  <si>
    <t>DIODE, SKN20/12</t>
  </si>
  <si>
    <t>POWER RESISTOR, VHP-5 2X4K7</t>
  </si>
  <si>
    <t>Proposal offered by {You}:</t>
  </si>
  <si>
    <t>Proposal offered by {Company}:</t>
  </si>
  <si>
    <t>ABB Inc.</t>
  </si>
  <si>
    <t>Proposal offered by {Department}:</t>
  </si>
  <si>
    <t>Proposal Date:</t>
  </si>
  <si>
    <t>Client Project Reference No.:</t>
  </si>
  <si>
    <t>Project Description:</t>
  </si>
  <si>
    <t>Client Company:</t>
  </si>
  <si>
    <t>Client Location (City):</t>
  </si>
  <si>
    <t>Client Location (ST):</t>
  </si>
  <si>
    <t>Proposal Type:</t>
  </si>
  <si>
    <t>Proposal Matrix Usage:</t>
  </si>
  <si>
    <t>2) Insert the quantity of each drive rating in the green "Drive Quantity" row, Row 6.</t>
  </si>
  <si>
    <t>3) Continuing to the right in Row 6, select the spares level - Basic, Moderate, Comprehensive.</t>
  </si>
  <si>
    <t>5) Select the "Quote Information" worksheet.</t>
  </si>
  <si>
    <t>6) Insert user and quotation information that you want to be inserted into the header and footer of the proposal worksheet.</t>
  </si>
  <si>
    <t>7) Press the "Generate Proposal Worksheet" pushbutton.</t>
  </si>
  <si>
    <t>9) Verify Sparing level and Requested Quantities.</t>
  </si>
  <si>
    <t>Tips:</t>
  </si>
  <si>
    <t>INTERFACE BOARD, OPEX-01</t>
  </si>
  <si>
    <t>KIT, MAIN CIRCUIT ACX550 R6 480V, OINT-4610C</t>
  </si>
  <si>
    <t>CAPACITOR, FILTER, 2X2200PF 6,3KVDC</t>
  </si>
  <si>
    <t>CHOKE KIT, ACX550</t>
  </si>
  <si>
    <t>WIRE HARNESS, ACX801 R8 400/500V</t>
  </si>
  <si>
    <t>WIRE HARNESS, ACX801 R8 400/500V EMC-OPTION</t>
  </si>
  <si>
    <t>CONTROL PANEL CABLE, OPEX-01/ODPI-01</t>
  </si>
  <si>
    <t>CONNECTION CABLE, OMIO-01/OPEX-01</t>
  </si>
  <si>
    <t>CONNECTION CABLE, ODPI-01/ODPI-01</t>
  </si>
  <si>
    <t>R1</t>
  </si>
  <si>
    <t xml:space="preserve">   R2</t>
  </si>
  <si>
    <t>600V Frames</t>
  </si>
  <si>
    <t>Drive Services</t>
  </si>
  <si>
    <t>Main Circuit Interface Boards</t>
  </si>
  <si>
    <t>Input Bridges</t>
  </si>
  <si>
    <t>Output Bridges</t>
  </si>
  <si>
    <t>MAIN CIRCUIT INTERFACE, OITF-01C</t>
  </si>
  <si>
    <t>Control Panel</t>
  </si>
  <si>
    <t>Current Transducers</t>
  </si>
  <si>
    <t>Terminal Blocks &amp; Wires</t>
  </si>
  <si>
    <t>MAIN CIRCT BRD SINT2610C</t>
  </si>
  <si>
    <t>3AUA0000003743</t>
  </si>
  <si>
    <t>POWER RESISTOR KIT CAH-150C 27R</t>
  </si>
  <si>
    <t>DISCHARGE RESISTOR,3X6.8K,65W,5%</t>
  </si>
  <si>
    <t>CURRENT TRANSDUCER, LF 305-S/SP11</t>
  </si>
  <si>
    <t>3AUA0000014819</t>
  </si>
  <si>
    <t>3AUA0000009591</t>
  </si>
  <si>
    <r>
      <t xml:space="preserve">DC Capacitors (Electrolytic) </t>
    </r>
    <r>
      <rPr>
        <b/>
        <sz val="8"/>
        <color indexed="10"/>
        <rFont val="Arial"/>
        <family val="2"/>
      </rPr>
      <t>Note: Caps have a 1 year shelf life, after 1 year need to reform caps</t>
    </r>
  </si>
  <si>
    <t>R5</t>
  </si>
  <si>
    <t>3AUA0000015678</t>
  </si>
  <si>
    <t>KIT, MAIN CIRCUIT ACX550 R6 480V, OINT-4611C</t>
  </si>
  <si>
    <t>Prior to opening this workbook, your MSExcel settings should be:</t>
  </si>
  <si>
    <t>1) Enable MSExcel Macros: Tools►Macro►Security►Security Level►Medium</t>
  </si>
  <si>
    <t>2) Enable MSExcel Comments: Tools►Options►View ►Comments►Comment indicator only</t>
  </si>
  <si>
    <t>MSExcel2003 Settings:</t>
  </si>
  <si>
    <t>3) Make sure MSExcel has your name: Tools►Options►General►User name</t>
  </si>
  <si>
    <t>Spares Proposal Matrix Instructions &amp; Tips</t>
  </si>
  <si>
    <t>Template:</t>
  </si>
  <si>
    <t>Basic Project Information</t>
  </si>
  <si>
    <t>1) Cells shaded in green are for your data entry.</t>
  </si>
  <si>
    <r>
      <t xml:space="preserve">3) Each time it is run, the macro will make a new worksheet with the name </t>
    </r>
    <r>
      <rPr>
        <b/>
        <i/>
        <sz val="10"/>
        <rFont val="Arial"/>
        <family val="2"/>
      </rPr>
      <t>Rnnnn</t>
    </r>
    <r>
      <rPr>
        <sz val="10"/>
        <rFont val="Arial"/>
        <family val="2"/>
      </rPr>
      <t xml:space="preserve">, starting with </t>
    </r>
    <r>
      <rPr>
        <b/>
        <i/>
        <sz val="10"/>
        <rFont val="Arial"/>
        <family val="2"/>
      </rPr>
      <t>R0001</t>
    </r>
    <r>
      <rPr>
        <sz val="10"/>
        <rFont val="Arial"/>
        <family val="2"/>
      </rPr>
      <t>.</t>
    </r>
  </si>
  <si>
    <r>
      <t xml:space="preserve">This </t>
    </r>
    <r>
      <rPr>
        <b/>
        <sz val="10"/>
        <rFont val="Arial"/>
        <family val="2"/>
      </rPr>
      <t>Proposal Matrix</t>
    </r>
    <r>
      <rPr>
        <sz val="10"/>
        <rFont val="Arial"/>
        <family val="2"/>
      </rPr>
      <t xml:space="preserve"> workbook contains the following worksheets:</t>
    </r>
  </si>
  <si>
    <t>If your MSExcel options are not set as above, set them that way, close this workbook, then re-open it.  When prompted, select "Enable Macros".</t>
  </si>
  <si>
    <t>7) In Quote Information worksheet, the default text in "Proposal offered by {You}" refers to MSExcel: Tools ►Options►General►User name</t>
  </si>
  <si>
    <t>Extended
Price</t>
  </si>
  <si>
    <t>Part Type</t>
  </si>
  <si>
    <t>STD</t>
  </si>
  <si>
    <t>MAIN CKT BOARD RINT-6611C</t>
  </si>
  <si>
    <t>POWER SUPPLY BOARD, APOW-01C</t>
  </si>
  <si>
    <t>3AUA0000018207</t>
  </si>
  <si>
    <t>CURRENT TRANSDUCE LT 305-S</t>
  </si>
  <si>
    <t>CURRENT INTERFACE SCIB-01C</t>
  </si>
  <si>
    <t>CHOKE, ACHO5850</t>
  </si>
  <si>
    <t>1) ABB Standard Terms and Conditions Apply</t>
  </si>
  <si>
    <t>DUAL FIBRE OPTIC CABLE,  A41-A42 1400mm</t>
  </si>
  <si>
    <t>3AUA0000014817</t>
  </si>
  <si>
    <t>68637473-125A</t>
  </si>
  <si>
    <t>SINT4510C -CONFIG FOR ACx550-xx-125A-4-</t>
  </si>
  <si>
    <t xml:space="preserve">FUSE, FAN, FNQ-R-3 </t>
  </si>
  <si>
    <t>Power Resisters &amp; Diodes</t>
  </si>
  <si>
    <t>Control Board</t>
  </si>
  <si>
    <t>Input Control &amp; Power Supply</t>
  </si>
  <si>
    <t>NR</t>
  </si>
  <si>
    <t>3AUA0000001393</t>
  </si>
  <si>
    <t>R1 IP21 Cover Assembly</t>
  </si>
  <si>
    <t>3AUA0000001394</t>
  </si>
  <si>
    <t>R2 IP21 Cover Assembly</t>
  </si>
  <si>
    <t>3AUA0000001395</t>
  </si>
  <si>
    <t>R3 IP21 Cover Assembly</t>
  </si>
  <si>
    <t>3AUA0000001396</t>
  </si>
  <si>
    <t>R4 IP21 Cover Assembly</t>
  </si>
  <si>
    <t>R5 IP21 Cover Assembly</t>
  </si>
  <si>
    <t>R6 IP21 Cover Assembly</t>
  </si>
  <si>
    <t>3AUA0000003817</t>
  </si>
  <si>
    <t>R1 IP54 Cover Assembly</t>
  </si>
  <si>
    <t>3AUA0000003818</t>
  </si>
  <si>
    <t>R2 IP54 Cover Assembly</t>
  </si>
  <si>
    <t>3AUA0000003819</t>
  </si>
  <si>
    <t>R3 IP54 Cover Assembly</t>
  </si>
  <si>
    <t>3AUA0000003820</t>
  </si>
  <si>
    <t>R4 IP54 Cover Assembly</t>
  </si>
  <si>
    <t>R5 IP54 Cover Assembly</t>
  </si>
  <si>
    <t>R6 IP54 Cover Assembly</t>
  </si>
  <si>
    <t>IP54 Door</t>
  </si>
  <si>
    <t>3AUA0000001379</t>
  </si>
  <si>
    <t>3AUA0000001380</t>
  </si>
  <si>
    <t>3AUA0000001391</t>
  </si>
  <si>
    <t>3AUA0000001392</t>
  </si>
  <si>
    <t>64734351</t>
  </si>
  <si>
    <t>64732684</t>
  </si>
  <si>
    <t>R1 Skeleton Assembly</t>
  </si>
  <si>
    <t>R2 Skeleton Assembly</t>
  </si>
  <si>
    <t>R3 Skeleton Assembly</t>
  </si>
  <si>
    <t>R4 Skeleton Assembly</t>
  </si>
  <si>
    <t>R5 Skeleton Assembly</t>
  </si>
  <si>
    <t>R6 Skeleton Assembly</t>
  </si>
  <si>
    <t>Covers and Skeletons</t>
  </si>
  <si>
    <t>Chokes &amp; Transformers</t>
  </si>
  <si>
    <t>64541056</t>
  </si>
  <si>
    <t>SHROUD, 550/800 R5</t>
  </si>
  <si>
    <t>64619349</t>
  </si>
  <si>
    <t>SHROUD, 550/800 R6</t>
  </si>
  <si>
    <t>3AUA0000027179</t>
  </si>
  <si>
    <t xml:space="preserve">R6  MAINS CONNECTOR OL 95-240 </t>
  </si>
  <si>
    <t>INPUT BRIDGE (NOT FIELD SERVICEABLE FOR FRAMES R1 - R4)</t>
  </si>
  <si>
    <t>OUTPUT BRIDGE (NOT FIELD SERVICEABLE FOR FRAMES R1 - R4)</t>
  </si>
  <si>
    <t>MAIN CKT BD (NOT FIELD SERVICEABLE FOR FRAMES R1 - R4)</t>
  </si>
  <si>
    <t>3AUA0000014815</t>
  </si>
  <si>
    <t>3AUA0000001429</t>
  </si>
  <si>
    <t>COVER, R1 IP54/N12 HOOD</t>
  </si>
  <si>
    <t>3AUA0000000193</t>
  </si>
  <si>
    <t>COVER, R2 IP54/N12 HOOD</t>
  </si>
  <si>
    <t>3AUA0000001430</t>
  </si>
  <si>
    <t>COVER, R3 IP54/N12 HOOD</t>
  </si>
  <si>
    <t>3AUA0000003651</t>
  </si>
  <si>
    <t>COVER, R4 IP54/N12 HOOD</t>
  </si>
  <si>
    <t>COVER, R6 IP54/N12 HOOD</t>
  </si>
  <si>
    <t>64527339</t>
  </si>
  <si>
    <t xml:space="preserve">R5  MAINS CONNECTOR OL 6-70 </t>
  </si>
  <si>
    <t>Contact Drive Services</t>
  </si>
  <si>
    <t>ACH550-UH-04A6-2</t>
  </si>
  <si>
    <t>ACH550-UH-06A6-2</t>
  </si>
  <si>
    <t>ACH550-UH-07A5-2</t>
  </si>
  <si>
    <t>ACH550-UH-012A-2</t>
  </si>
  <si>
    <t>ACH550-UH-017A-2</t>
  </si>
  <si>
    <t>ACH550-UH-024A-2</t>
  </si>
  <si>
    <t>ACH550-UH-031A-2</t>
  </si>
  <si>
    <t>ACH550-UH-046A-2</t>
  </si>
  <si>
    <t>ACH550-UH-059A-2</t>
  </si>
  <si>
    <t>ACH550-UH-075A-2</t>
  </si>
  <si>
    <t>ACH550-UH-088A-2</t>
  </si>
  <si>
    <t>ACH550-UH-114A-2</t>
  </si>
  <si>
    <t>ACH550-UH-143A-2</t>
  </si>
  <si>
    <t>ACH550-UH-178A-2</t>
  </si>
  <si>
    <t>ACH550-UH-221A-2</t>
  </si>
  <si>
    <t>ACH550-UH-248A-2</t>
  </si>
  <si>
    <t>ACH550-UH-03A3-4</t>
  </si>
  <si>
    <t>ACH550-UH-04A1-4</t>
  </si>
  <si>
    <t>ACH550-UH-06A9-4</t>
  </si>
  <si>
    <t>ACH550-UH-08A8-4</t>
  </si>
  <si>
    <t>ACH550-UH-012A-4</t>
  </si>
  <si>
    <t>ACH550-UH-015A-4</t>
  </si>
  <si>
    <t>ACH550-UH-023A-4</t>
  </si>
  <si>
    <t>ACH550-UH-031A-4</t>
  </si>
  <si>
    <t>ACH550-UH-038A-4</t>
  </si>
  <si>
    <t>ACH550-UH-045A-4</t>
  </si>
  <si>
    <t>ACH550-UH-059A-4</t>
  </si>
  <si>
    <t>ACH550-UH-072A-4</t>
  </si>
  <si>
    <t>ACH550-UH-078A-4</t>
  </si>
  <si>
    <t>ACH550-UH-097A-4</t>
  </si>
  <si>
    <t>ACH550-UH-125A-4</t>
  </si>
  <si>
    <t>ACH550-UH-157A-4</t>
  </si>
  <si>
    <t>ACH550-UH-180A-4</t>
  </si>
  <si>
    <t>ACH550-UH-246A-4</t>
  </si>
  <si>
    <t>ACH550-xx-316A-4</t>
  </si>
  <si>
    <t>ACH550-xx-368A-4</t>
  </si>
  <si>
    <t>ACH550-xx-414A-4</t>
  </si>
  <si>
    <t>ACH550-xx-486A-4</t>
  </si>
  <si>
    <t>ACH550-xx-526A-4</t>
  </si>
  <si>
    <t>ACH550-xx-602A-4</t>
  </si>
  <si>
    <t>ACH550-xx-645A-4</t>
  </si>
  <si>
    <t>ACH550-UH-02A7-6</t>
  </si>
  <si>
    <t>ACH550-UH-03A9-6</t>
  </si>
  <si>
    <t>ACH550-UH-06A1-6</t>
  </si>
  <si>
    <t>ACH550-UH-09A0-6</t>
  </si>
  <si>
    <t>ACH550-UH-011A-6</t>
  </si>
  <si>
    <t>ACH550-UH-017A-6</t>
  </si>
  <si>
    <t>ACH550-UH-022A-6</t>
  </si>
  <si>
    <t>ACH550-UH-027A-6</t>
  </si>
  <si>
    <t>ACH550-UH-032A-6</t>
  </si>
  <si>
    <t>ACH550-UH-041A-6</t>
  </si>
  <si>
    <t>ACH550-UH-052A-6</t>
  </si>
  <si>
    <t>ACH550-UH-062A-6</t>
  </si>
  <si>
    <t>ACH550-UH-077A-6</t>
  </si>
  <si>
    <t>ACH550-UH-099A-6</t>
  </si>
  <si>
    <t>ACH550-UH-125A-6</t>
  </si>
  <si>
    <t>ACH550-UH-144A-6</t>
  </si>
  <si>
    <t>CONTROL PANEL, ACH-CP-B with connector (64732048)</t>
  </si>
  <si>
    <t>3AUA0000010562</t>
  </si>
  <si>
    <t>KIT, ACH550 CONTROL BOARD W/ BACNET, SMIO-01C</t>
  </si>
  <si>
    <t>3AUA0000139138</t>
  </si>
  <si>
    <t>3AUA0000139139</t>
  </si>
  <si>
    <t>3AUA0000139140</t>
  </si>
  <si>
    <t>3AUA0000139142</t>
  </si>
  <si>
    <t>3AUA0000139141</t>
  </si>
  <si>
    <t>3AUA0000139143</t>
  </si>
  <si>
    <t>3AUA0000139144</t>
  </si>
  <si>
    <t>3AUA0000139145</t>
  </si>
  <si>
    <t>3AUA0000139146</t>
  </si>
  <si>
    <t>3AUA0000139147</t>
  </si>
  <si>
    <t>PCS</t>
  </si>
  <si>
    <t>Fan Kits</t>
  </si>
  <si>
    <t>ACH550-UH-R1 FAN KIT NEMA 1</t>
  </si>
  <si>
    <t>ACH550-UH-R1 FAN KIT NEMA 12 (+B055)</t>
  </si>
  <si>
    <t>ACH550-UH-R2 FAN KIT NEMA 1</t>
  </si>
  <si>
    <t>ACH550-UH-R3 FAN KIT NEMA 1</t>
  </si>
  <si>
    <t>ACH550-UH-R4 FAN KIT NEMA 1</t>
  </si>
  <si>
    <t>ACH550-UH-R4 (97A ONLY) FAN KIT NEMA 1</t>
  </si>
  <si>
    <t>ACH550-UH-R2 FAN KIT NEMA 12 (+B055)</t>
  </si>
  <si>
    <t>ACH550-UH-R3 FAN KIT NEMA 12 (+B055)</t>
  </si>
  <si>
    <t>ACH550-UH-R4 FAN KIT NEMA 12 (+B055)</t>
  </si>
  <si>
    <t>ACH550-UH-R4 (97A ONLY) FAN KIT NEMA 12 (+B055)</t>
  </si>
  <si>
    <t>ACH550 Recommended  Spares</t>
  </si>
  <si>
    <t>FAN, RH35M-4EK.2F.1R W/ 6UF FAN CAP</t>
  </si>
  <si>
    <t>THYRISTOR/DIODE MODULE KIT, TD162N16KOF 1PC SP KIT</t>
  </si>
  <si>
    <t>THYRISTOR/DIODE KIT SKKH72/16E 1 PC SP KIT</t>
  </si>
  <si>
    <t>THYRISTOR/DIODE MODULE KIT, 250A1600V 1PC SP KIT</t>
  </si>
  <si>
    <t>THYRISTOR, TD180N16KOF 1PC SP KIT</t>
  </si>
  <si>
    <t>THYRISTOR, TD140N18KOF 1PC SP KIT</t>
  </si>
  <si>
    <t>IGBT, CM200DY-24A#204G 1PC SP KIT</t>
  </si>
  <si>
    <t>IGBT, FF200R12KE3G 1PC SP KIT</t>
  </si>
  <si>
    <t>IGBT, FF300R12KE3G 1PC SP KIT</t>
  </si>
  <si>
    <t>IGBT, FF400R12KE3G 1PC SP KIT</t>
  </si>
  <si>
    <t>IGBT CM400DY-12NF#300G 1PC SP KIT</t>
  </si>
  <si>
    <t>IGBT. 300A 1700V DUAL 1PC SP KIT</t>
  </si>
  <si>
    <t>Filter Capacitors</t>
  </si>
  <si>
    <t>CAPACITOR, ALS30A1357NP, 4700UF, 400VDC</t>
  </si>
  <si>
    <t>CAPACITOR, ALS30C1024NP, 3300UF, 400VDC</t>
  </si>
  <si>
    <t>CAPACITOR, ALS30A1363KJ, 2400UF, 400VDC</t>
  </si>
  <si>
    <t>CAPACITOR, B43586-S9418-Q1, 4188UF, 400VDC</t>
  </si>
  <si>
    <t>Fill in Drive Quantity −−►</t>
  </si>
  <si>
    <t>3AUA0000019966</t>
  </si>
  <si>
    <t>FAN D1751U24B6PZ-17 NEMA 12 (+B055)</t>
  </si>
  <si>
    <t>3AUA0000019968</t>
  </si>
  <si>
    <t>FAN D1751S24B6CZ-16 NEMA 1</t>
  </si>
  <si>
    <t>ACH550 R5 FAN NEMA 1</t>
  </si>
  <si>
    <t>68635241</t>
  </si>
  <si>
    <t>R5 125A FAN HOLDE ACS550 R5 125A</t>
  </si>
  <si>
    <t>3AUA0000035619</t>
  </si>
  <si>
    <t>R6 Fan Housing Assembly</t>
  </si>
  <si>
    <t>Frames (R5 - R8)</t>
  </si>
  <si>
    <t>FAN,INT,ACX550</t>
  </si>
  <si>
    <t>Note:  Fan kits contain a heatsink fan and retainer.  NEMA 12 kits also includes the stiring fan.  When a NEMA 12 kit is required, be sure to add the requested qty and remove the default requested qty for the NEMA 1 kit.</t>
  </si>
  <si>
    <t>ACH550 R5 FAN NEMA 12 (+B055)  Same fan used in NEMA1</t>
  </si>
  <si>
    <t>ACH550</t>
  </si>
  <si>
    <t>480V Frames</t>
  </si>
  <si>
    <t>THYRISTOR/DIODE MODULE KIT, SKKH570/16E 1PC SP KIT</t>
  </si>
  <si>
    <r>
      <t xml:space="preserve">1) </t>
    </r>
    <r>
      <rPr>
        <b/>
        <i/>
        <sz val="10"/>
        <rFont val="Arial"/>
        <family val="2"/>
      </rPr>
      <t>Instructions</t>
    </r>
    <r>
      <rPr>
        <sz val="10"/>
        <rFont val="Arial"/>
        <family val="2"/>
      </rPr>
      <t>: This worksheet.</t>
    </r>
  </si>
  <si>
    <r>
      <t xml:space="preserve">3) </t>
    </r>
    <r>
      <rPr>
        <b/>
        <i/>
        <sz val="10"/>
        <rFont val="Arial"/>
        <family val="2"/>
      </rPr>
      <t>Quote Information</t>
    </r>
    <r>
      <rPr>
        <sz val="10"/>
        <rFont val="Arial"/>
        <family val="2"/>
      </rPr>
      <t>: "Generate Proposal Worksheet" pushbutton.  User and quotation information which will show in the header and footer of the quotation worksheet.</t>
    </r>
  </si>
  <si>
    <t>MSExcel2007 Settings:</t>
  </si>
  <si>
    <t>Enable MSExcel Macros:   Note:  See the cell comments to view screen shots</t>
  </si>
  <si>
    <t>1)  ►Click on Office buttom►Click on Excel Options</t>
  </si>
  <si>
    <t>2)  ►Click on Trust Center►Click on Trust Center Settings►Click on Marco Settings►Select Disable all macros with notification ►Close and reopen this Excel file</t>
  </si>
  <si>
    <t>3)  When you reopen the Excel file, you will see prompt called "Security Warning"►Click on Options ►Select "Enable this contents" ►Click Ok</t>
  </si>
  <si>
    <t>4) Scan down the "Requested Quantity" column, changing quantities as you see fit.
    Example: Some of the items are not considered as recommended spares (NR) or plus code spares (PCS).  These are identified has NR and PCS under the Sparing Level coloum.  If this item is needed, you'll have to adjust quantities for these.</t>
  </si>
  <si>
    <r>
      <t xml:space="preserve">8) </t>
    </r>
    <r>
      <rPr>
        <b/>
        <i/>
        <sz val="10"/>
        <rFont val="Arial"/>
        <family val="2"/>
      </rPr>
      <t>Rnnnn</t>
    </r>
    <r>
      <rPr>
        <sz val="10"/>
        <rFont val="Arial"/>
        <family val="2"/>
      </rPr>
      <t xml:space="preserve"> worksheet is active.</t>
    </r>
  </si>
  <si>
    <t xml:space="preserve">10)  Pricing can be added to the worksheet.  Please refer to cBOL to look up current pricing,  </t>
  </si>
  <si>
    <t>11) Verify print layout using menu items File►Print Preview and File►Page Setup</t>
  </si>
  <si>
    <t>12) Save the workbook under your proposal folder using the menu item File.SaveAs…</t>
  </si>
  <si>
    <r>
      <t xml:space="preserve">13) If you want the </t>
    </r>
    <r>
      <rPr>
        <b/>
        <i/>
        <sz val="10"/>
        <rFont val="Arial"/>
        <family val="2"/>
      </rPr>
      <t>Rnnnn</t>
    </r>
    <r>
      <rPr>
        <sz val="10"/>
        <rFont val="Arial"/>
        <family val="2"/>
      </rPr>
      <t xml:space="preserve"> worksheet as a stand-alone workbook, activate (select) it and use the menu item:
    Edit►Move or Copy Sheet…►Click "Copy Sheet", select "To Book"=(new book), press OK.  Save the new workbook using File►Save As...</t>
    </r>
  </si>
  <si>
    <t>6) The Rnnnn worksheet will respond to changes in Sparing Level, Row 2, for items which you did not customize the "Requested Quantity".  For this reason, you may want to customize quantities only in the Rnnnn worksheet.</t>
  </si>
  <si>
    <r>
      <t xml:space="preserve">1)  If you do not have access to cBOL, please goto </t>
    </r>
    <r>
      <rPr>
        <sz val="10"/>
        <color indexed="12"/>
        <rFont val="Arial"/>
        <family val="2"/>
      </rPr>
      <t>abbnow.com</t>
    </r>
    <r>
      <rPr>
        <sz val="10"/>
        <rFont val="Arial"/>
        <family val="2"/>
      </rPr>
      <t xml:space="preserve"> to request an account.</t>
    </r>
  </si>
  <si>
    <r>
      <t>2)  This file is intended for new drive spares proposals.  For existing drives, it is best to provide the S/N and/or model number to Drive Services to insure the correct spare part offerings are provided to you.  Please contact Drive Services at 800-752-0692</t>
    </r>
    <r>
      <rPr>
        <sz val="10"/>
        <color indexed="12"/>
        <rFont val="Arial"/>
        <family val="2"/>
      </rPr>
      <t xml:space="preserve"> </t>
    </r>
    <r>
      <rPr>
        <sz val="10"/>
        <rFont val="Arial"/>
        <family val="2"/>
      </rPr>
      <t>or</t>
    </r>
    <r>
      <rPr>
        <sz val="10"/>
        <color indexed="12"/>
        <rFont val="Arial"/>
        <family val="2"/>
      </rPr>
      <t xml:space="preserve"> </t>
    </r>
    <r>
      <rPr>
        <sz val="10"/>
        <color indexed="12"/>
        <rFont val="Arial"/>
        <family val="2"/>
      </rPr>
      <t>sales.drives.services@us.abb.com</t>
    </r>
    <r>
      <rPr>
        <sz val="10"/>
        <color indexed="12"/>
        <rFont val="Arial"/>
        <family val="2"/>
      </rPr>
      <t xml:space="preserve"> </t>
    </r>
    <r>
      <rPr>
        <sz val="10"/>
        <rFont val="Arial"/>
        <family val="2"/>
      </rPr>
      <t xml:space="preserve">
</t>
    </r>
  </si>
  <si>
    <t>3)  To view a picture of the item, move the curser over the P/N.   Note:  Actual item may vary from picture</t>
  </si>
  <si>
    <r>
      <t xml:space="preserve">2) </t>
    </r>
    <r>
      <rPr>
        <b/>
        <sz val="10"/>
        <rFont val="Arial"/>
        <family val="2"/>
      </rPr>
      <t>ACH550</t>
    </r>
    <r>
      <rPr>
        <b/>
        <i/>
        <sz val="10"/>
        <rFont val="Arial"/>
        <family val="2"/>
      </rPr>
      <t xml:space="preserve"> Spares</t>
    </r>
    <r>
      <rPr>
        <sz val="10"/>
        <rFont val="Arial"/>
        <family val="2"/>
      </rPr>
      <t>: The new drive spares matrix and drive quantity input</t>
    </r>
  </si>
  <si>
    <r>
      <t xml:space="preserve">1) Select the </t>
    </r>
    <r>
      <rPr>
        <b/>
        <sz val="10"/>
        <color indexed="62"/>
        <rFont val="Arial"/>
        <family val="2"/>
      </rPr>
      <t>ACH550 Spares</t>
    </r>
    <r>
      <rPr>
        <sz val="10"/>
        <rFont val="Arial"/>
        <family val="2"/>
      </rPr>
      <t xml:space="preserve"> worksheet.</t>
    </r>
  </si>
  <si>
    <r>
      <t xml:space="preserve">2) The macro retains your original </t>
    </r>
    <r>
      <rPr>
        <b/>
        <sz val="10"/>
        <color indexed="62"/>
        <rFont val="Arial"/>
        <family val="2"/>
      </rPr>
      <t>ACH550 Spares</t>
    </r>
    <r>
      <rPr>
        <sz val="10"/>
        <rFont val="Arial"/>
        <family val="2"/>
      </rPr>
      <t xml:space="preserve"> worksheet so you can make multiple proposal revisions.</t>
    </r>
  </si>
  <si>
    <r>
      <t xml:space="preserve">4) An item in </t>
    </r>
    <r>
      <rPr>
        <b/>
        <sz val="10"/>
        <color indexed="62"/>
        <rFont val="Arial"/>
        <family val="2"/>
      </rPr>
      <t xml:space="preserve">ACH550 Spares </t>
    </r>
    <r>
      <rPr>
        <sz val="10"/>
        <rFont val="Arial"/>
        <family val="2"/>
      </rPr>
      <t>worksheet</t>
    </r>
    <r>
      <rPr>
        <sz val="10"/>
        <rFont val="Arial"/>
        <family val="2"/>
      </rPr>
      <t xml:space="preserve"> will not appear in the Rnnnn worksheet if "Requested Quantity" = 0.</t>
    </r>
  </si>
  <si>
    <r>
      <t xml:space="preserve">5) The Rnnnn worksheet will not respond to changes in drive quantities - change quantities in </t>
    </r>
    <r>
      <rPr>
        <b/>
        <sz val="10"/>
        <color indexed="62"/>
        <rFont val="Arial"/>
        <family val="2"/>
      </rPr>
      <t>ACH550 Spares</t>
    </r>
    <r>
      <rPr>
        <sz val="10"/>
        <rFont val="Arial"/>
        <family val="2"/>
      </rPr>
      <t xml:space="preserve"> worksheet and rerun macro.</t>
    </r>
  </si>
  <si>
    <r>
      <t xml:space="preserve">The Proposal Matrix file for each drive type contains a macro and configuration for easily creating a customer proposal for new drive spares.  If you need more complete information, including spares for older revisions of drives, contact our Drives Proposal Team at </t>
    </r>
    <r>
      <rPr>
        <sz val="10"/>
        <color indexed="12"/>
        <rFont val="Arial"/>
        <family val="2"/>
      </rPr>
      <t>sales.drives.services@us.abb.com</t>
    </r>
    <r>
      <rPr>
        <sz val="10"/>
        <rFont val="Arial"/>
        <family val="2"/>
      </rPr>
      <t xml:space="preserve"> or call 1-800-752-0696 and choose option for Drives, then option for Spare Parts and Repairs.</t>
    </r>
  </si>
  <si>
    <t>Dave Schneider</t>
  </si>
  <si>
    <t>68569354</t>
  </si>
  <si>
    <t xml:space="preserve">3AUA0000141875 </t>
  </si>
  <si>
    <t>IGBT MODULE+DRIVE, FS225R12KE3/AGDR-71C 1PC SP KIT</t>
  </si>
  <si>
    <t>IGBT MODULE+DRIVE, FS300R12KE3/AGDR-71C 1PC SP KIT</t>
  </si>
  <si>
    <t>IGBT MODULE+DRIVE, FS450R12KE3/AGDR-71C 1PC SP KIT</t>
  </si>
  <si>
    <t>WIRE HARNESS, R8 IGBT RIBBON CABLES 3PC KIT</t>
  </si>
  <si>
    <t xml:space="preserve"> DRVSRV-PNPP02U-EN Rev K</t>
  </si>
  <si>
    <t>Unit 
Price (Please refer to cBOL for current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</si>
</sst>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7" formatCode="&quot;$&quot;#,##0.00_);\(&quot;$&quot;#,##0.00\)"/>
    <numFmt numFmtId="164" formatCode="&quot;$&quot;#,##0.00"/>
    <numFmt numFmtId="165" formatCode="mmmm\ d\,\ yyyy"/>
  </numFmts>
  <fonts count="29" x14ac:knownFonts="1">
    <font>
      <sz val="10"/>
      <name val="Arial"/>
    </font>
    <font>
      <sz val="10"/>
      <name val="Arial"/>
      <family val="2"/>
    </font>
    <font>
      <sz val="8"/>
      <name val="Arial"/>
      <family val="2"/>
    </font>
    <font>
      <sz val="10"/>
      <name val="MS Sans Serif"/>
      <family val="2"/>
    </font>
    <font>
      <b/>
      <sz val="13.5"/>
      <name val="MS Sans Serif"/>
      <family val="2"/>
    </font>
    <font>
      <sz val="13.5"/>
      <name val="Arial"/>
      <family val="2"/>
    </font>
    <font>
      <b/>
      <sz val="8"/>
      <color indexed="81"/>
      <name val="Tahoma"/>
      <family val="2"/>
    </font>
    <font>
      <sz val="8"/>
      <color indexed="8"/>
      <name val="Arial"/>
      <family val="2"/>
    </font>
    <font>
      <b/>
      <sz val="18"/>
      <name val="Arial"/>
      <family val="2"/>
    </font>
    <font>
      <sz val="10"/>
      <name val="Arial"/>
      <family val="2"/>
    </font>
    <font>
      <b/>
      <sz val="12"/>
      <name val="Arial"/>
      <family val="2"/>
    </font>
    <font>
      <b/>
      <sz val="8"/>
      <name val="Arial"/>
      <family val="2"/>
    </font>
    <font>
      <b/>
      <sz val="10"/>
      <name val="Arial"/>
      <family val="2"/>
    </font>
    <font>
      <sz val="10"/>
      <color indexed="8"/>
      <name val="Arial"/>
      <family val="2"/>
    </font>
    <font>
      <b/>
      <sz val="16"/>
      <name val="Arial"/>
      <family val="2"/>
    </font>
    <font>
      <b/>
      <sz val="8"/>
      <color indexed="8"/>
      <name val="Arial"/>
      <family val="2"/>
    </font>
    <font>
      <sz val="10"/>
      <name val="Arial"/>
      <family val="2"/>
    </font>
    <font>
      <b/>
      <sz val="8"/>
      <color indexed="10"/>
      <name val="Arial"/>
      <family val="2"/>
    </font>
    <font>
      <b/>
      <i/>
      <sz val="10"/>
      <name val="Arial"/>
      <family val="2"/>
    </font>
    <font>
      <sz val="10"/>
      <color indexed="12"/>
      <name val="Arial"/>
      <family val="2"/>
    </font>
    <font>
      <sz val="8"/>
      <name val="Helv"/>
    </font>
    <font>
      <sz val="8"/>
      <color indexed="81"/>
      <name val="Tahoma"/>
      <family val="2"/>
    </font>
    <font>
      <b/>
      <sz val="9"/>
      <color indexed="81"/>
      <name val="Tahoma"/>
      <family val="2"/>
    </font>
    <font>
      <sz val="9"/>
      <color indexed="81"/>
      <name val="Tahoma"/>
      <family val="2"/>
    </font>
    <font>
      <sz val="8"/>
      <name val="Helvetica"/>
      <family val="2"/>
    </font>
    <font>
      <b/>
      <sz val="10"/>
      <color indexed="62"/>
      <name val="Arial"/>
      <family val="2"/>
    </font>
    <font>
      <b/>
      <sz val="8"/>
      <color rgb="FF0070C0"/>
      <name val="Arial"/>
      <family val="2"/>
    </font>
    <font>
      <sz val="8"/>
      <color theme="1"/>
      <name val="Arial"/>
      <family val="2"/>
    </font>
    <font>
      <b/>
      <sz val="9"/>
      <name val="Arial"/>
      <family val="2"/>
    </font>
  </fonts>
  <fills count="9">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CCFFCC"/>
        <bgColor indexed="64"/>
      </patternFill>
    </fill>
  </fills>
  <borders count="79">
    <border>
      <left/>
      <right/>
      <top/>
      <bottom/>
      <diagonal/>
    </border>
    <border>
      <left/>
      <right/>
      <top/>
      <bottom style="thin">
        <color indexed="64"/>
      </bottom>
      <diagonal/>
    </border>
    <border>
      <left style="thick">
        <color indexed="64"/>
      </left>
      <right style="hair">
        <color indexed="64"/>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hair">
        <color indexed="64"/>
      </right>
      <top/>
      <bottom style="hair">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ck">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thick">
        <color indexed="64"/>
      </top>
      <bottom/>
      <diagonal/>
    </border>
    <border>
      <left style="thin">
        <color indexed="64"/>
      </left>
      <right style="thin">
        <color indexed="64"/>
      </right>
      <top/>
      <bottom style="medium">
        <color indexed="64"/>
      </bottom>
      <diagonal/>
    </border>
  </borders>
  <cellStyleXfs count="5">
    <xf numFmtId="0" fontId="0" fillId="0" borderId="0"/>
    <xf numFmtId="0" fontId="1" fillId="0" borderId="0"/>
    <xf numFmtId="0" fontId="3" fillId="0" borderId="0"/>
    <xf numFmtId="0" fontId="1" fillId="0" borderId="0"/>
    <xf numFmtId="0" fontId="1" fillId="0" borderId="0"/>
  </cellStyleXfs>
  <cellXfs count="232">
    <xf numFmtId="0" fontId="0" fillId="0" borderId="0" xfId="0"/>
    <xf numFmtId="0" fontId="1" fillId="0" borderId="0" xfId="4" applyProtection="1"/>
    <xf numFmtId="0" fontId="1" fillId="0" borderId="0" xfId="4" applyAlignment="1" applyProtection="1">
      <alignment horizontal="center"/>
    </xf>
    <xf numFmtId="0" fontId="1" fillId="0" borderId="0" xfId="4" quotePrefix="1" applyAlignment="1" applyProtection="1">
      <alignment horizontal="left"/>
    </xf>
    <xf numFmtId="0" fontId="1" fillId="2" borderId="0" xfId="4" applyFill="1" applyAlignment="1" applyProtection="1">
      <alignment horizontal="center"/>
    </xf>
    <xf numFmtId="0" fontId="1" fillId="2" borderId="0" xfId="4" quotePrefix="1" applyFill="1" applyAlignment="1" applyProtection="1">
      <alignment horizontal="center"/>
    </xf>
    <xf numFmtId="0" fontId="1" fillId="0" borderId="1" xfId="4" quotePrefix="1" applyBorder="1" applyAlignment="1" applyProtection="1">
      <alignment horizontal="left"/>
    </xf>
    <xf numFmtId="0" fontId="1" fillId="0" borderId="1" xfId="4" applyBorder="1" applyAlignment="1" applyProtection="1">
      <alignment horizontal="center" wrapText="1"/>
    </xf>
    <xf numFmtId="0" fontId="1" fillId="0" borderId="1" xfId="4" quotePrefix="1" applyBorder="1" applyAlignment="1" applyProtection="1">
      <alignment horizontal="center" wrapText="1"/>
    </xf>
    <xf numFmtId="0" fontId="2" fillId="0" borderId="0" xfId="0" applyFont="1" applyProtection="1"/>
    <xf numFmtId="0" fontId="9" fillId="0" borderId="0" xfId="0" applyFont="1" applyProtection="1"/>
    <xf numFmtId="0" fontId="0" fillId="0" borderId="0" xfId="0" applyProtection="1"/>
    <xf numFmtId="0" fontId="2" fillId="0" borderId="0" xfId="0" quotePrefix="1" applyFont="1" applyAlignment="1" applyProtection="1">
      <alignment horizontal="left" vertical="top"/>
    </xf>
    <xf numFmtId="49" fontId="2" fillId="0" borderId="2" xfId="0" applyNumberFormat="1" applyFont="1" applyBorder="1" applyAlignment="1" applyProtection="1">
      <alignment horizontal="left"/>
    </xf>
    <xf numFmtId="0" fontId="2" fillId="0" borderId="3" xfId="0" applyFont="1" applyBorder="1" applyProtection="1"/>
    <xf numFmtId="49" fontId="0" fillId="0" borderId="4" xfId="0" applyNumberFormat="1" applyBorder="1" applyAlignment="1">
      <alignment horizontal="right" vertical="center"/>
    </xf>
    <xf numFmtId="0" fontId="0" fillId="3" borderId="4" xfId="0" applyNumberFormat="1" applyFill="1" applyBorder="1" applyAlignment="1" applyProtection="1">
      <alignment horizontal="center" vertical="center" wrapText="1"/>
      <protection locked="0"/>
    </xf>
    <xf numFmtId="165" fontId="0" fillId="3" borderId="4" xfId="0" applyNumberFormat="1" applyFill="1" applyBorder="1" applyAlignment="1" applyProtection="1">
      <alignment horizontal="center" vertical="center" wrapText="1"/>
      <protection locked="0"/>
    </xf>
    <xf numFmtId="49" fontId="0" fillId="0" borderId="4" xfId="0" applyNumberFormat="1" applyBorder="1" applyAlignment="1" applyProtection="1">
      <alignment horizontal="right" vertical="center"/>
    </xf>
    <xf numFmtId="49" fontId="0" fillId="0" borderId="4" xfId="0" quotePrefix="1" applyNumberFormat="1" applyBorder="1" applyAlignment="1" applyProtection="1">
      <alignment horizontal="right" vertical="center"/>
    </xf>
    <xf numFmtId="0" fontId="14" fillId="0" borderId="0" xfId="0" applyFont="1" applyBorder="1" applyAlignment="1">
      <alignment vertical="center"/>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12" fillId="0" borderId="0" xfId="0" applyFont="1" applyFill="1" applyBorder="1" applyAlignment="1">
      <alignment horizontal="left" wrapText="1"/>
    </xf>
    <xf numFmtId="1" fontId="11" fillId="3" borderId="5" xfId="0" applyNumberFormat="1" applyFont="1" applyFill="1" applyBorder="1" applyAlignment="1" applyProtection="1">
      <alignment horizontal="center" vertical="center"/>
      <protection locked="0"/>
    </xf>
    <xf numFmtId="1" fontId="11" fillId="3" borderId="6" xfId="0" applyNumberFormat="1" applyFont="1" applyFill="1" applyBorder="1" applyAlignment="1" applyProtection="1">
      <alignment horizontal="center" vertical="center"/>
      <protection locked="0"/>
    </xf>
    <xf numFmtId="49" fontId="15" fillId="0" borderId="7" xfId="0" applyNumberFormat="1" applyFont="1" applyBorder="1" applyAlignment="1" applyProtection="1">
      <alignment horizontal="left" vertical="center"/>
    </xf>
    <xf numFmtId="49" fontId="15" fillId="0" borderId="8" xfId="0" applyNumberFormat="1" applyFont="1" applyBorder="1" applyAlignment="1" applyProtection="1">
      <alignment horizontal="left" vertical="center"/>
    </xf>
    <xf numFmtId="49" fontId="11" fillId="0" borderId="8" xfId="0" applyNumberFormat="1" applyFont="1" applyBorder="1" applyAlignment="1" applyProtection="1">
      <alignment horizontal="left" vertical="center"/>
    </xf>
    <xf numFmtId="49" fontId="11" fillId="4" borderId="8" xfId="0" applyNumberFormat="1" applyFont="1" applyFill="1" applyBorder="1" applyAlignment="1" applyProtection="1">
      <alignment horizontal="left" vertical="center"/>
    </xf>
    <xf numFmtId="0" fontId="0" fillId="0" borderId="0" xfId="0" applyProtection="1">
      <protection locked="0"/>
    </xf>
    <xf numFmtId="0" fontId="2" fillId="0" borderId="9" xfId="0" applyFont="1" applyBorder="1" applyAlignment="1" applyProtection="1">
      <alignment horizontal="left" vertical="center"/>
    </xf>
    <xf numFmtId="0" fontId="2" fillId="0" borderId="10" xfId="0" applyFont="1" applyBorder="1" applyAlignment="1" applyProtection="1">
      <alignment horizontal="left" vertical="center" wrapText="1"/>
    </xf>
    <xf numFmtId="1" fontId="2" fillId="0" borderId="11" xfId="0" applyNumberFormat="1" applyFont="1" applyFill="1" applyBorder="1" applyAlignment="1" applyProtection="1">
      <alignment horizontal="center" vertical="center" wrapText="1"/>
    </xf>
    <xf numFmtId="1" fontId="2" fillId="0" borderId="12" xfId="0" applyNumberFormat="1" applyFont="1" applyFill="1" applyBorder="1" applyAlignment="1" applyProtection="1">
      <alignment horizontal="center" vertical="center" wrapText="1"/>
    </xf>
    <xf numFmtId="1" fontId="2" fillId="0" borderId="9" xfId="0" applyNumberFormat="1" applyFont="1" applyFill="1" applyBorder="1" applyAlignment="1" applyProtection="1">
      <alignment horizontal="center" vertical="center" wrapText="1"/>
    </xf>
    <xf numFmtId="1" fontId="2" fillId="0" borderId="13" xfId="0" applyNumberFormat="1" applyFont="1" applyFill="1" applyBorder="1" applyAlignment="1" applyProtection="1">
      <alignment horizontal="center" vertical="center" wrapText="1"/>
    </xf>
    <xf numFmtId="1" fontId="2" fillId="0" borderId="14" xfId="0" applyNumberFormat="1" applyFont="1" applyFill="1" applyBorder="1" applyAlignment="1" applyProtection="1">
      <alignment horizontal="center" vertical="center" wrapText="1"/>
    </xf>
    <xf numFmtId="49" fontId="2" fillId="4" borderId="8" xfId="0" applyNumberFormat="1" applyFont="1" applyFill="1" applyBorder="1" applyAlignment="1" applyProtection="1">
      <alignment horizontal="center" vertical="center"/>
    </xf>
    <xf numFmtId="0" fontId="2" fillId="0" borderId="15" xfId="0" applyFont="1" applyFill="1" applyBorder="1" applyAlignment="1" applyProtection="1">
      <alignment horizontal="left"/>
    </xf>
    <xf numFmtId="0" fontId="16" fillId="0" borderId="0" xfId="0" applyFont="1" applyProtection="1">
      <protection locked="0"/>
    </xf>
    <xf numFmtId="0" fontId="2" fillId="0" borderId="0" xfId="0" applyFont="1" applyFill="1" applyProtection="1"/>
    <xf numFmtId="0" fontId="0" fillId="0" borderId="0" xfId="0" applyFill="1" applyProtection="1">
      <protection locked="0"/>
    </xf>
    <xf numFmtId="49" fontId="2" fillId="0" borderId="8"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left" vertical="center"/>
    </xf>
    <xf numFmtId="0" fontId="1" fillId="0" borderId="0" xfId="4" applyProtection="1">
      <protection locked="0"/>
    </xf>
    <xf numFmtId="0" fontId="1" fillId="0" borderId="0" xfId="4" applyAlignment="1" applyProtection="1">
      <alignment horizontal="center"/>
      <protection locked="0"/>
    </xf>
    <xf numFmtId="164" fontId="0" fillId="0" borderId="0" xfId="0" applyNumberFormat="1" applyProtection="1">
      <protection locked="0"/>
    </xf>
    <xf numFmtId="49" fontId="2" fillId="4" borderId="16" xfId="0" applyNumberFormat="1" applyFont="1" applyFill="1" applyBorder="1" applyAlignment="1" applyProtection="1">
      <alignment horizontal="center" vertical="center"/>
    </xf>
    <xf numFmtId="0" fontId="2" fillId="0" borderId="17" xfId="0" applyFont="1" applyFill="1" applyBorder="1" applyAlignment="1" applyProtection="1">
      <alignment horizontal="left"/>
    </xf>
    <xf numFmtId="0" fontId="7" fillId="0" borderId="12" xfId="0" applyFont="1" applyFill="1" applyBorder="1" applyAlignment="1" applyProtection="1">
      <alignment horizontal="center"/>
    </xf>
    <xf numFmtId="0" fontId="7" fillId="0" borderId="18" xfId="0" applyFont="1" applyFill="1" applyBorder="1" applyAlignment="1" applyProtection="1">
      <alignment horizontal="center"/>
    </xf>
    <xf numFmtId="49" fontId="2" fillId="0" borderId="19" xfId="0" applyNumberFormat="1" applyFont="1" applyBorder="1" applyAlignment="1" applyProtection="1">
      <alignment horizontal="right" vertical="center"/>
    </xf>
    <xf numFmtId="0" fontId="2" fillId="0" borderId="20" xfId="0" applyFont="1" applyBorder="1" applyAlignment="1" applyProtection="1">
      <alignment vertical="center"/>
    </xf>
    <xf numFmtId="0" fontId="2" fillId="0" borderId="21" xfId="0" applyFont="1" applyBorder="1" applyProtection="1"/>
    <xf numFmtId="5" fontId="11" fillId="0" borderId="22" xfId="2" applyNumberFormat="1" applyFont="1" applyBorder="1" applyAlignment="1" applyProtection="1">
      <alignment horizontal="center" textRotation="90" wrapText="1"/>
    </xf>
    <xf numFmtId="5" fontId="11" fillId="0" borderId="23" xfId="2" applyNumberFormat="1" applyFont="1" applyBorder="1" applyAlignment="1" applyProtection="1">
      <alignment horizontal="center" textRotation="90" wrapText="1"/>
    </xf>
    <xf numFmtId="5" fontId="11" fillId="0" borderId="24" xfId="2" applyNumberFormat="1" applyFont="1" applyBorder="1" applyAlignment="1" applyProtection="1">
      <alignment horizontal="center" textRotation="90" wrapText="1"/>
    </xf>
    <xf numFmtId="0" fontId="2" fillId="0" borderId="25" xfId="2" applyFont="1" applyBorder="1" applyAlignment="1" applyProtection="1">
      <alignment horizontal="center" vertical="center"/>
    </xf>
    <xf numFmtId="0" fontId="2" fillId="0" borderId="26" xfId="2" applyFont="1" applyBorder="1" applyAlignment="1" applyProtection="1">
      <alignment horizontal="center" vertical="center"/>
    </xf>
    <xf numFmtId="0" fontId="2" fillId="0" borderId="27" xfId="2" applyFont="1" applyBorder="1" applyAlignment="1" applyProtection="1">
      <alignment horizontal="center" vertical="center"/>
    </xf>
    <xf numFmtId="49" fontId="11" fillId="0" borderId="2" xfId="0" applyNumberFormat="1" applyFont="1" applyBorder="1" applyAlignment="1" applyProtection="1">
      <alignment horizontal="center" vertical="center"/>
    </xf>
    <xf numFmtId="0" fontId="11" fillId="0" borderId="3" xfId="0" applyFont="1" applyBorder="1" applyAlignment="1" applyProtection="1">
      <alignment horizontal="center" vertical="center"/>
    </xf>
    <xf numFmtId="0" fontId="2" fillId="0" borderId="21" xfId="0" applyFont="1" applyBorder="1" applyAlignment="1" applyProtection="1">
      <alignment wrapText="1"/>
    </xf>
    <xf numFmtId="5" fontId="11" fillId="0" borderId="28" xfId="2" applyNumberFormat="1" applyFont="1" applyBorder="1" applyAlignment="1" applyProtection="1">
      <alignment horizontal="center" textRotation="90" wrapText="1"/>
    </xf>
    <xf numFmtId="5" fontId="11" fillId="0" borderId="29" xfId="2" applyNumberFormat="1" applyFont="1" applyBorder="1" applyAlignment="1" applyProtection="1">
      <alignment horizontal="center" textRotation="90" wrapText="1"/>
    </xf>
    <xf numFmtId="5" fontId="11" fillId="0" borderId="30" xfId="2" applyNumberFormat="1" applyFont="1" applyBorder="1" applyAlignment="1" applyProtection="1">
      <alignment horizontal="center" textRotation="90" wrapText="1"/>
    </xf>
    <xf numFmtId="49" fontId="11" fillId="0" borderId="31" xfId="0" applyNumberFormat="1" applyFont="1" applyBorder="1" applyAlignment="1" applyProtection="1">
      <alignment horizontal="center" vertical="center"/>
    </xf>
    <xf numFmtId="0" fontId="2" fillId="0" borderId="32" xfId="0" quotePrefix="1" applyFont="1" applyBorder="1" applyAlignment="1" applyProtection="1">
      <alignment horizontal="right" vertical="center"/>
    </xf>
    <xf numFmtId="0" fontId="2" fillId="0" borderId="21" xfId="0" applyFont="1" applyBorder="1" applyAlignment="1" applyProtection="1">
      <alignment horizontal="right"/>
    </xf>
    <xf numFmtId="0" fontId="2" fillId="0" borderId="33" xfId="0" applyFont="1" applyBorder="1" applyProtection="1"/>
    <xf numFmtId="0" fontId="2" fillId="0" borderId="34" xfId="2" applyFont="1" applyBorder="1" applyAlignment="1" applyProtection="1">
      <alignment horizontal="center" vertical="center"/>
    </xf>
    <xf numFmtId="0" fontId="11" fillId="3" borderId="35" xfId="2" applyFont="1" applyFill="1" applyBorder="1" applyAlignment="1" applyProtection="1">
      <alignment horizontal="center" vertical="center"/>
      <protection locked="0"/>
    </xf>
    <xf numFmtId="0" fontId="2" fillId="0" borderId="36" xfId="2" applyFont="1" applyBorder="1" applyAlignment="1" applyProtection="1">
      <alignment horizontal="center" vertical="center"/>
    </xf>
    <xf numFmtId="0" fontId="2" fillId="0" borderId="35" xfId="2" applyFont="1" applyBorder="1" applyAlignment="1" applyProtection="1">
      <alignment horizontal="center" vertical="center"/>
    </xf>
    <xf numFmtId="5" fontId="2" fillId="0" borderId="35" xfId="2" applyNumberFormat="1" applyFont="1" applyBorder="1" applyAlignment="1" applyProtection="1">
      <alignment horizontal="right" vertical="top"/>
    </xf>
    <xf numFmtId="5" fontId="2" fillId="0" borderId="37" xfId="2" applyNumberFormat="1" applyFont="1" applyBorder="1" applyAlignment="1" applyProtection="1">
      <alignment horizontal="right"/>
    </xf>
    <xf numFmtId="49" fontId="2" fillId="0" borderId="38" xfId="0" applyNumberFormat="1" applyFont="1" applyBorder="1" applyProtection="1"/>
    <xf numFmtId="0" fontId="2" fillId="0" borderId="39" xfId="0" applyFont="1" applyBorder="1" applyProtection="1"/>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41" xfId="0" applyFont="1" applyBorder="1" applyProtection="1"/>
    <xf numFmtId="0" fontId="2" fillId="0" borderId="42" xfId="0" applyFont="1" applyBorder="1" applyProtection="1"/>
    <xf numFmtId="0" fontId="2" fillId="0" borderId="43" xfId="0" applyFont="1" applyBorder="1" applyProtection="1"/>
    <xf numFmtId="0" fontId="7" fillId="0" borderId="28" xfId="2" applyFont="1" applyBorder="1" applyAlignment="1" applyProtection="1">
      <alignment horizontal="center" vertical="center"/>
    </xf>
    <xf numFmtId="0" fontId="7" fillId="0" borderId="29" xfId="2" applyFont="1" applyBorder="1" applyAlignment="1" applyProtection="1">
      <alignment horizontal="center" vertical="center"/>
    </xf>
    <xf numFmtId="0" fontId="7" fillId="3" borderId="29" xfId="2" applyFont="1" applyFill="1" applyBorder="1" applyAlignment="1" applyProtection="1">
      <alignment horizontal="center" vertical="center"/>
      <protection locked="0"/>
    </xf>
    <xf numFmtId="0" fontId="2" fillId="0" borderId="12" xfId="3" applyFont="1" applyFill="1" applyBorder="1" applyAlignment="1" applyProtection="1">
      <alignment horizontal="center"/>
    </xf>
    <xf numFmtId="0" fontId="2" fillId="0" borderId="15" xfId="3" applyFont="1" applyFill="1" applyBorder="1" applyAlignment="1" applyProtection="1">
      <alignment horizontal="center"/>
    </xf>
    <xf numFmtId="0" fontId="2" fillId="0" borderId="11" xfId="3" applyFont="1" applyFill="1" applyBorder="1" applyAlignment="1" applyProtection="1">
      <alignment horizontal="center"/>
    </xf>
    <xf numFmtId="0" fontId="2" fillId="0" borderId="11" xfId="3" applyNumberFormat="1" applyFont="1" applyFill="1" applyBorder="1" applyAlignment="1" applyProtection="1">
      <alignment horizontal="center"/>
    </xf>
    <xf numFmtId="0" fontId="2" fillId="0" borderId="12" xfId="3" applyNumberFormat="1" applyFont="1" applyFill="1" applyBorder="1" applyAlignment="1" applyProtection="1">
      <alignment horizontal="center"/>
    </xf>
    <xf numFmtId="0" fontId="2" fillId="0" borderId="15" xfId="3" applyNumberFormat="1" applyFont="1" applyFill="1" applyBorder="1" applyAlignment="1" applyProtection="1">
      <alignment horizontal="center"/>
    </xf>
    <xf numFmtId="0" fontId="2" fillId="0" borderId="44" xfId="0" applyFont="1" applyBorder="1" applyProtection="1"/>
    <xf numFmtId="0" fontId="2" fillId="0" borderId="18" xfId="3" applyFont="1" applyFill="1" applyBorder="1" applyAlignment="1" applyProtection="1">
      <alignment horizontal="center"/>
    </xf>
    <xf numFmtId="0" fontId="2" fillId="0" borderId="17" xfId="3" applyFont="1" applyFill="1" applyBorder="1" applyAlignment="1" applyProtection="1">
      <alignment horizontal="center"/>
    </xf>
    <xf numFmtId="0" fontId="2" fillId="0" borderId="45" xfId="3" applyFont="1" applyFill="1" applyBorder="1" applyAlignment="1" applyProtection="1">
      <alignment horizontal="center"/>
    </xf>
    <xf numFmtId="49" fontId="15" fillId="0" borderId="46" xfId="0" quotePrefix="1" applyNumberFormat="1" applyFont="1" applyBorder="1" applyAlignment="1" applyProtection="1">
      <alignment horizontal="left" wrapText="1"/>
    </xf>
    <xf numFmtId="0" fontId="7" fillId="0" borderId="43" xfId="0" applyFont="1" applyBorder="1" applyProtection="1"/>
    <xf numFmtId="0" fontId="7" fillId="0" borderId="43" xfId="0" applyFont="1" applyFill="1" applyBorder="1" applyProtection="1"/>
    <xf numFmtId="0" fontId="2" fillId="0" borderId="0" xfId="0" applyFont="1" applyBorder="1" applyProtection="1"/>
    <xf numFmtId="0" fontId="7" fillId="0" borderId="47" xfId="0" applyFont="1" applyBorder="1" applyProtection="1"/>
    <xf numFmtId="49" fontId="7" fillId="0" borderId="50" xfId="0" applyNumberFormat="1" applyFont="1" applyBorder="1" applyAlignment="1" applyProtection="1">
      <alignment vertical="top"/>
    </xf>
    <xf numFmtId="0" fontId="7" fillId="0" borderId="0" xfId="0" applyFont="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51" xfId="0" applyFont="1" applyBorder="1" applyAlignment="1" applyProtection="1">
      <alignment horizontal="left" vertical="top" wrapText="1"/>
    </xf>
    <xf numFmtId="49" fontId="2" fillId="0" borderId="52" xfId="0" applyNumberFormat="1" applyFont="1" applyBorder="1" applyAlignment="1" applyProtection="1">
      <alignment horizontal="left" vertical="top" wrapText="1"/>
    </xf>
    <xf numFmtId="0" fontId="2" fillId="0" borderId="53" xfId="0" applyFont="1" applyBorder="1" applyAlignment="1" applyProtection="1">
      <alignment horizontal="left" vertical="top" wrapText="1"/>
    </xf>
    <xf numFmtId="0" fontId="2" fillId="0" borderId="53" xfId="0" applyFont="1" applyFill="1" applyBorder="1" applyAlignment="1" applyProtection="1">
      <alignment horizontal="left" vertical="top" wrapText="1"/>
    </xf>
    <xf numFmtId="0" fontId="2" fillId="0" borderId="54" xfId="0" applyFont="1" applyBorder="1" applyAlignment="1" applyProtection="1">
      <alignment horizontal="left" vertical="top" wrapText="1"/>
    </xf>
    <xf numFmtId="0" fontId="2" fillId="0" borderId="0" xfId="0" applyFont="1" applyAlignment="1" applyProtection="1">
      <alignment horizontal="center"/>
    </xf>
    <xf numFmtId="0" fontId="2" fillId="0" borderId="19" xfId="0" applyFont="1" applyBorder="1" applyAlignment="1" applyProtection="1">
      <alignment horizontal="center"/>
    </xf>
    <xf numFmtId="0" fontId="2" fillId="0" borderId="50" xfId="0" applyFont="1" applyBorder="1" applyAlignment="1" applyProtection="1">
      <alignment horizontal="center"/>
    </xf>
    <xf numFmtId="0" fontId="2" fillId="0" borderId="50" xfId="0" quotePrefix="1" applyFont="1" applyBorder="1" applyAlignment="1" applyProtection="1">
      <alignment horizontal="center" vertical="center" textRotation="90"/>
    </xf>
    <xf numFmtId="0" fontId="2" fillId="0" borderId="50" xfId="0" applyFont="1" applyBorder="1" applyAlignment="1" applyProtection="1">
      <alignment horizontal="center" vertical="center"/>
    </xf>
    <xf numFmtId="0" fontId="0" fillId="0" borderId="50" xfId="0" applyBorder="1" applyAlignment="1" applyProtection="1">
      <alignment horizontal="center"/>
    </xf>
    <xf numFmtId="0" fontId="7" fillId="0" borderId="50" xfId="0" applyFont="1" applyBorder="1" applyAlignment="1" applyProtection="1">
      <alignment horizontal="center"/>
    </xf>
    <xf numFmtId="0" fontId="2" fillId="0" borderId="55" xfId="0" applyFont="1" applyBorder="1" applyAlignment="1" applyProtection="1">
      <alignment horizontal="center" vertical="center" wrapText="1"/>
    </xf>
    <xf numFmtId="0" fontId="13" fillId="0" borderId="50" xfId="0" applyFont="1" applyBorder="1" applyAlignment="1" applyProtection="1">
      <alignment horizontal="center"/>
    </xf>
    <xf numFmtId="0" fontId="13" fillId="0" borderId="52" xfId="0" applyFont="1" applyBorder="1" applyAlignment="1" applyProtection="1">
      <alignment horizontal="center" vertical="top" wrapText="1"/>
    </xf>
    <xf numFmtId="0" fontId="2" fillId="4"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49" fontId="8" fillId="0" borderId="0" xfId="0" applyNumberFormat="1" applyFont="1" applyAlignment="1" applyProtection="1">
      <alignment horizontal="center" vertical="top" wrapText="1"/>
    </xf>
    <xf numFmtId="0" fontId="2" fillId="0" borderId="21" xfId="0" applyFont="1" applyBorder="1" applyAlignment="1" applyProtection="1">
      <alignment horizontal="center"/>
    </xf>
    <xf numFmtId="0" fontId="2" fillId="0" borderId="57" xfId="0" applyFont="1" applyBorder="1" applyAlignment="1" applyProtection="1">
      <alignment horizontal="center"/>
    </xf>
    <xf numFmtId="0" fontId="2" fillId="0" borderId="1" xfId="0" applyFont="1" applyBorder="1" applyAlignment="1" applyProtection="1">
      <alignment horizontal="center" vertical="center"/>
    </xf>
    <xf numFmtId="0" fontId="7" fillId="0" borderId="43" xfId="0" applyFont="1" applyBorder="1" applyAlignment="1" applyProtection="1">
      <alignment horizontal="center"/>
    </xf>
    <xf numFmtId="0" fontId="7" fillId="0" borderId="0" xfId="0" applyFont="1" applyBorder="1" applyAlignment="1" applyProtection="1">
      <alignment horizontal="center" vertical="top" wrapText="1"/>
    </xf>
    <xf numFmtId="0" fontId="2" fillId="0" borderId="53" xfId="0" applyFont="1" applyBorder="1" applyAlignment="1" applyProtection="1">
      <alignment horizontal="center" vertical="top" wrapText="1"/>
    </xf>
    <xf numFmtId="0" fontId="0" fillId="0" borderId="0" xfId="0" applyAlignment="1" applyProtection="1">
      <alignment horizontal="center"/>
      <protection locked="0"/>
    </xf>
    <xf numFmtId="0" fontId="2" fillId="0" borderId="55" xfId="0" applyFont="1" applyFill="1" applyBorder="1" applyAlignment="1" applyProtection="1">
      <alignment horizontal="center" vertical="center" wrapText="1"/>
    </xf>
    <xf numFmtId="0" fontId="2" fillId="0" borderId="44" xfId="0" applyFont="1" applyFill="1" applyBorder="1" applyProtection="1"/>
    <xf numFmtId="0" fontId="2" fillId="0" borderId="58" xfId="0" applyFont="1" applyBorder="1" applyAlignment="1" applyProtection="1">
      <alignment horizontal="center" vertical="center" wrapText="1"/>
    </xf>
    <xf numFmtId="0" fontId="2" fillId="0" borderId="58" xfId="0" applyFont="1" applyFill="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1" xfId="0" applyFont="1" applyFill="1" applyBorder="1" applyAlignment="1" applyProtection="1">
      <alignment horizontal="center" vertical="center"/>
    </xf>
    <xf numFmtId="0" fontId="2" fillId="0" borderId="62" xfId="0" applyFont="1" applyBorder="1" applyAlignment="1" applyProtection="1">
      <alignment horizontal="center" vertical="center"/>
    </xf>
    <xf numFmtId="0" fontId="12" fillId="0" borderId="0" xfId="0" applyFont="1" applyFill="1" applyBorder="1" applyAlignment="1">
      <alignment wrapText="1"/>
    </xf>
    <xf numFmtId="1" fontId="11" fillId="3" borderId="6" xfId="0" applyNumberFormat="1"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wrapText="1"/>
    </xf>
    <xf numFmtId="0" fontId="11" fillId="4" borderId="8" xfId="0" applyNumberFormat="1" applyFont="1" applyFill="1" applyBorder="1" applyAlignment="1" applyProtection="1">
      <alignment horizontal="left" vertical="center"/>
    </xf>
    <xf numFmtId="0" fontId="7" fillId="0" borderId="63" xfId="0" applyFont="1" applyFill="1" applyBorder="1" applyAlignment="1" applyProtection="1">
      <alignment horizontal="center"/>
    </xf>
    <xf numFmtId="0" fontId="7" fillId="0" borderId="15" xfId="0" applyFont="1" applyFill="1" applyBorder="1" applyAlignment="1" applyProtection="1">
      <alignment horizontal="center"/>
    </xf>
    <xf numFmtId="0" fontId="2" fillId="0" borderId="58" xfId="3" applyFont="1" applyFill="1" applyBorder="1" applyAlignment="1" applyProtection="1">
      <alignment horizontal="center"/>
    </xf>
    <xf numFmtId="0" fontId="20" fillId="0" borderId="8" xfId="0" applyFont="1" applyBorder="1" applyAlignment="1">
      <alignment horizontal="center"/>
    </xf>
    <xf numFmtId="0" fontId="20" fillId="0" borderId="12" xfId="0" applyFont="1" applyFill="1" applyBorder="1"/>
    <xf numFmtId="0" fontId="20" fillId="0" borderId="8" xfId="0" applyFont="1" applyFill="1" applyBorder="1" applyAlignment="1">
      <alignment horizontal="center"/>
    </xf>
    <xf numFmtId="0" fontId="20" fillId="4" borderId="64" xfId="0" applyFont="1" applyFill="1" applyBorder="1" applyAlignment="1">
      <alignment horizontal="center"/>
    </xf>
    <xf numFmtId="0" fontId="20" fillId="4" borderId="12" xfId="0" applyFont="1" applyFill="1" applyBorder="1" applyAlignment="1">
      <alignment horizontal="left"/>
    </xf>
    <xf numFmtId="0" fontId="20" fillId="0" borderId="16" xfId="0" applyFont="1" applyFill="1" applyBorder="1" applyAlignment="1">
      <alignment horizontal="center"/>
    </xf>
    <xf numFmtId="0" fontId="20" fillId="0" borderId="18" xfId="0" applyFont="1" applyFill="1" applyBorder="1"/>
    <xf numFmtId="49" fontId="7" fillId="0" borderId="7" xfId="0" applyNumberFormat="1" applyFont="1" applyBorder="1" applyAlignment="1" applyProtection="1">
      <alignment horizontal="center" vertical="center"/>
    </xf>
    <xf numFmtId="0" fontId="24" fillId="5" borderId="65" xfId="3" applyFont="1" applyFill="1" applyBorder="1" applyAlignment="1">
      <alignment horizontal="left" textRotation="90"/>
    </xf>
    <xf numFmtId="0" fontId="24" fillId="5" borderId="32" xfId="3" applyFont="1" applyFill="1" applyBorder="1" applyAlignment="1">
      <alignment horizontal="left" textRotation="90"/>
    </xf>
    <xf numFmtId="0" fontId="24" fillId="5" borderId="66" xfId="3" applyFont="1" applyFill="1" applyBorder="1" applyAlignment="1">
      <alignment horizontal="left" textRotation="90"/>
    </xf>
    <xf numFmtId="0" fontId="7" fillId="5" borderId="67" xfId="0" applyFont="1" applyFill="1" applyBorder="1" applyAlignment="1" applyProtection="1">
      <alignment horizontal="center" textRotation="90"/>
    </xf>
    <xf numFmtId="0" fontId="7" fillId="5" borderId="68" xfId="0" applyFont="1" applyFill="1" applyBorder="1" applyAlignment="1" applyProtection="1">
      <alignment horizontal="center" textRotation="90"/>
    </xf>
    <xf numFmtId="0" fontId="7" fillId="5" borderId="66" xfId="0" applyFont="1" applyFill="1" applyBorder="1" applyAlignment="1" applyProtection="1">
      <alignment horizontal="center" textRotation="90"/>
    </xf>
    <xf numFmtId="0" fontId="7" fillId="6" borderId="65" xfId="0" applyFont="1" applyFill="1" applyBorder="1" applyAlignment="1" applyProtection="1">
      <alignment horizontal="center" textRotation="90"/>
    </xf>
    <xf numFmtId="0" fontId="7" fillId="6" borderId="32" xfId="0" applyFont="1" applyFill="1" applyBorder="1" applyAlignment="1" applyProtection="1">
      <alignment horizontal="center" textRotation="90"/>
    </xf>
    <xf numFmtId="0" fontId="7" fillId="6" borderId="66" xfId="0" applyFont="1" applyFill="1" applyBorder="1" applyAlignment="1" applyProtection="1">
      <alignment horizontal="center" textRotation="90"/>
    </xf>
    <xf numFmtId="0" fontId="7" fillId="6" borderId="67" xfId="0" applyFont="1" applyFill="1" applyBorder="1" applyAlignment="1" applyProtection="1">
      <alignment horizontal="center" textRotation="90"/>
    </xf>
    <xf numFmtId="0" fontId="7" fillId="6" borderId="68" xfId="0" applyFont="1" applyFill="1" applyBorder="1" applyAlignment="1" applyProtection="1">
      <alignment horizontal="center" textRotation="90"/>
    </xf>
    <xf numFmtId="0" fontId="7" fillId="6" borderId="68" xfId="3" applyFont="1" applyFill="1" applyBorder="1" applyAlignment="1" applyProtection="1">
      <alignment horizontal="center" textRotation="90"/>
    </xf>
    <xf numFmtId="0" fontId="7" fillId="7" borderId="67" xfId="0" applyFont="1" applyFill="1" applyBorder="1" applyAlignment="1" applyProtection="1">
      <alignment horizontal="center" textRotation="90"/>
    </xf>
    <xf numFmtId="0" fontId="7" fillId="7" borderId="66" xfId="0" applyFont="1" applyFill="1" applyBorder="1" applyAlignment="1" applyProtection="1">
      <alignment horizontal="center" textRotation="90"/>
    </xf>
    <xf numFmtId="0" fontId="7" fillId="7" borderId="68" xfId="0" applyFont="1" applyFill="1" applyBorder="1" applyAlignment="1" applyProtection="1">
      <alignment horizontal="center" textRotation="90"/>
    </xf>
    <xf numFmtId="0" fontId="26" fillId="0" borderId="15" xfId="0" applyFont="1" applyFill="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3" xfId="0" applyFont="1" applyBorder="1" applyAlignment="1" applyProtection="1">
      <alignment horizontal="right" vertical="center"/>
    </xf>
    <xf numFmtId="1" fontId="11" fillId="8" borderId="6" xfId="0" applyNumberFormat="1" applyFont="1" applyFill="1" applyBorder="1" applyAlignment="1" applyProtection="1">
      <alignment horizontal="center" vertical="center"/>
      <protection locked="0"/>
    </xf>
    <xf numFmtId="0" fontId="7" fillId="0" borderId="29" xfId="2" applyFont="1" applyFill="1" applyBorder="1" applyAlignment="1" applyProtection="1">
      <alignment horizontal="center" vertical="center"/>
      <protection locked="0"/>
    </xf>
    <xf numFmtId="0" fontId="11" fillId="0" borderId="15" xfId="0" applyFont="1" applyFill="1" applyBorder="1" applyAlignment="1" applyProtection="1">
      <alignment horizontal="left"/>
    </xf>
    <xf numFmtId="7" fontId="7" fillId="0" borderId="69" xfId="2" applyNumberFormat="1" applyFont="1" applyBorder="1" applyAlignment="1" applyProtection="1">
      <alignment horizontal="right"/>
    </xf>
    <xf numFmtId="0" fontId="11" fillId="6" borderId="56" xfId="0" applyFont="1" applyFill="1" applyBorder="1" applyAlignment="1" applyProtection="1">
      <alignment horizontal="center" vertical="top"/>
    </xf>
    <xf numFmtId="0" fontId="27" fillId="4" borderId="8" xfId="0" applyNumberFormat="1" applyFont="1" applyFill="1" applyBorder="1" applyAlignment="1" applyProtection="1">
      <alignment horizontal="center" vertical="center"/>
    </xf>
    <xf numFmtId="0" fontId="1" fillId="0" borderId="0" xfId="0" applyFont="1" applyBorder="1" applyAlignment="1">
      <alignment wrapText="1"/>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1" applyFont="1" applyFill="1" applyBorder="1" applyAlignment="1">
      <alignment horizontal="left" wrapText="1"/>
    </xf>
    <xf numFmtId="0" fontId="1" fillId="0" borderId="0" xfId="0" applyFont="1" applyBorder="1" applyAlignment="1">
      <alignment vertical="top" wrapText="1"/>
    </xf>
    <xf numFmtId="0" fontId="2" fillId="0" borderId="77" xfId="0" applyFont="1" applyBorder="1" applyAlignment="1" applyProtection="1">
      <alignment horizontal="center" vertical="center"/>
    </xf>
    <xf numFmtId="5" fontId="28" fillId="0" borderId="29" xfId="2" applyNumberFormat="1" applyFont="1" applyBorder="1" applyAlignment="1" applyProtection="1">
      <alignment horizontal="center" vertical="center" wrapText="1"/>
    </xf>
    <xf numFmtId="7" fontId="7" fillId="0" borderId="69" xfId="2" applyNumberFormat="1" applyFont="1" applyBorder="1" applyAlignment="1" applyProtection="1">
      <alignment horizontal="right"/>
      <protection locked="0"/>
    </xf>
    <xf numFmtId="7" fontId="7" fillId="0" borderId="69" xfId="2" applyNumberFormat="1" applyFont="1" applyFill="1" applyBorder="1" applyAlignment="1" applyProtection="1">
      <alignment horizontal="right"/>
      <protection locked="0"/>
    </xf>
    <xf numFmtId="7" fontId="7" fillId="0" borderId="14" xfId="2" applyNumberFormat="1" applyFont="1" applyBorder="1" applyAlignment="1" applyProtection="1">
      <alignment horizontal="right"/>
    </xf>
    <xf numFmtId="7" fontId="7" fillId="0" borderId="29" xfId="2" applyNumberFormat="1" applyFont="1" applyBorder="1" applyAlignment="1" applyProtection="1">
      <alignment horizontal="right"/>
      <protection locked="0"/>
    </xf>
    <xf numFmtId="7" fontId="7" fillId="0" borderId="78" xfId="2" applyNumberFormat="1" applyFont="1" applyBorder="1" applyAlignment="1" applyProtection="1">
      <alignment horizontal="right"/>
      <protection locked="0"/>
    </xf>
    <xf numFmtId="49" fontId="8" fillId="0" borderId="53" xfId="0" applyNumberFormat="1" applyFont="1" applyBorder="1" applyAlignment="1" applyProtection="1">
      <alignment horizontal="left" vertical="top" wrapText="1"/>
    </xf>
    <xf numFmtId="0" fontId="15" fillId="5" borderId="70" xfId="3" applyFont="1" applyFill="1" applyBorder="1" applyAlignment="1" applyProtection="1">
      <alignment horizontal="center" vertical="center"/>
    </xf>
    <xf numFmtId="0" fontId="15" fillId="5" borderId="43" xfId="0" applyFont="1" applyFill="1" applyBorder="1" applyAlignment="1" applyProtection="1">
      <alignment horizontal="center" vertical="center"/>
    </xf>
    <xf numFmtId="0" fontId="15" fillId="5" borderId="71" xfId="0" applyFont="1" applyFill="1" applyBorder="1" applyAlignment="1" applyProtection="1">
      <alignment horizontal="center" vertical="center"/>
    </xf>
    <xf numFmtId="0" fontId="15" fillId="5" borderId="0" xfId="3" applyFont="1" applyFill="1" applyBorder="1" applyAlignment="1" applyProtection="1">
      <alignment horizontal="center" vertical="center"/>
    </xf>
    <xf numFmtId="0" fontId="7" fillId="5" borderId="3" xfId="0" applyFont="1" applyFill="1" applyBorder="1" applyAlignment="1" applyProtection="1">
      <alignment horizontal="center"/>
    </xf>
    <xf numFmtId="0" fontId="15" fillId="5" borderId="72" xfId="3" applyFont="1" applyFill="1" applyBorder="1" applyAlignment="1" applyProtection="1">
      <alignment horizontal="center" vertical="center"/>
    </xf>
    <xf numFmtId="0" fontId="7" fillId="5" borderId="0" xfId="0" applyFont="1" applyFill="1" applyBorder="1" applyAlignment="1" applyProtection="1">
      <alignment horizontal="center"/>
    </xf>
    <xf numFmtId="0" fontId="15" fillId="5" borderId="0"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49" fontId="15" fillId="0" borderId="64" xfId="0" applyNumberFormat="1" applyFont="1" applyBorder="1" applyAlignment="1" applyProtection="1">
      <alignment horizontal="left" vertical="center" wrapText="1"/>
    </xf>
    <xf numFmtId="0" fontId="0" fillId="0" borderId="58" xfId="0" applyBorder="1" applyAlignment="1">
      <alignment horizontal="left"/>
    </xf>
    <xf numFmtId="0" fontId="15" fillId="0" borderId="73" xfId="0" applyFont="1" applyFill="1" applyBorder="1" applyAlignment="1" applyProtection="1">
      <alignment horizontal="center" vertical="center"/>
    </xf>
    <xf numFmtId="0" fontId="2" fillId="0" borderId="74" xfId="0" applyFont="1" applyBorder="1" applyAlignment="1" applyProtection="1">
      <alignment horizontal="center" vertical="center"/>
    </xf>
    <xf numFmtId="0" fontId="15" fillId="7" borderId="70" xfId="3" applyFont="1" applyFill="1" applyBorder="1" applyAlignment="1" applyProtection="1">
      <alignment horizontal="center" vertical="center"/>
    </xf>
    <xf numFmtId="0" fontId="15" fillId="7" borderId="43" xfId="3" applyFont="1" applyFill="1" applyBorder="1" applyAlignment="1" applyProtection="1">
      <alignment horizontal="center" vertical="center"/>
    </xf>
    <xf numFmtId="0" fontId="15" fillId="7" borderId="71" xfId="3" applyFont="1" applyFill="1" applyBorder="1" applyAlignment="1" applyProtection="1">
      <alignment horizontal="center" vertical="center"/>
    </xf>
    <xf numFmtId="0" fontId="15" fillId="5" borderId="40" xfId="3" applyFont="1" applyFill="1" applyBorder="1" applyAlignment="1" applyProtection="1">
      <alignment horizontal="center" vertical="center"/>
    </xf>
    <xf numFmtId="0" fontId="2" fillId="5" borderId="41" xfId="0" applyFont="1" applyFill="1" applyBorder="1" applyAlignment="1" applyProtection="1"/>
    <xf numFmtId="0" fontId="2" fillId="5" borderId="39" xfId="0" applyFont="1" applyFill="1" applyBorder="1" applyAlignment="1" applyProtection="1"/>
    <xf numFmtId="0" fontId="11" fillId="6" borderId="70" xfId="0" applyFont="1" applyFill="1" applyBorder="1" applyAlignment="1" applyProtection="1">
      <alignment horizontal="center" vertical="top"/>
    </xf>
    <xf numFmtId="0" fontId="11" fillId="6" borderId="43" xfId="0" applyFont="1" applyFill="1" applyBorder="1" applyAlignment="1" applyProtection="1">
      <alignment horizontal="center" vertical="top"/>
    </xf>
    <xf numFmtId="0" fontId="11" fillId="6" borderId="71" xfId="0" applyFont="1" applyFill="1" applyBorder="1" applyAlignment="1" applyProtection="1">
      <alignment horizontal="center" vertical="top"/>
    </xf>
    <xf numFmtId="0" fontId="15" fillId="7" borderId="40" xfId="3" applyFont="1" applyFill="1" applyBorder="1" applyAlignment="1" applyProtection="1">
      <alignment horizontal="center" vertical="center"/>
    </xf>
    <xf numFmtId="0" fontId="15" fillId="7" borderId="41" xfId="3" applyFont="1" applyFill="1" applyBorder="1" applyAlignment="1" applyProtection="1">
      <alignment horizontal="center" vertical="center"/>
    </xf>
    <xf numFmtId="0" fontId="15" fillId="7" borderId="39" xfId="3" applyFont="1" applyFill="1" applyBorder="1" applyAlignment="1" applyProtection="1">
      <alignment horizontal="center" vertical="center"/>
    </xf>
    <xf numFmtId="0" fontId="15" fillId="6" borderId="70" xfId="3" applyFont="1" applyFill="1" applyBorder="1" applyAlignment="1" applyProtection="1">
      <alignment horizontal="center" vertical="center"/>
    </xf>
    <xf numFmtId="0" fontId="2" fillId="6" borderId="43" xfId="0" applyFont="1" applyFill="1" applyBorder="1" applyAlignment="1" applyProtection="1">
      <alignment horizontal="center"/>
    </xf>
    <xf numFmtId="0" fontId="2" fillId="6" borderId="71" xfId="0" applyFont="1" applyFill="1" applyBorder="1" applyAlignment="1" applyProtection="1">
      <alignment horizontal="center"/>
    </xf>
    <xf numFmtId="0" fontId="15" fillId="6" borderId="40" xfId="3" applyFont="1" applyFill="1" applyBorder="1" applyAlignment="1" applyProtection="1">
      <alignment horizontal="center" vertical="center"/>
    </xf>
    <xf numFmtId="0" fontId="2" fillId="6" borderId="41" xfId="0" applyFont="1" applyFill="1" applyBorder="1" applyAlignment="1" applyProtection="1"/>
    <xf numFmtId="0" fontId="2" fillId="6" borderId="39" xfId="0" applyFont="1" applyFill="1" applyBorder="1" applyAlignment="1" applyProtection="1"/>
    <xf numFmtId="0" fontId="15" fillId="6" borderId="70" xfId="3" applyFont="1" applyFill="1" applyBorder="1" applyAlignment="1" applyProtection="1">
      <alignment vertical="center"/>
    </xf>
    <xf numFmtId="0" fontId="2" fillId="6" borderId="71" xfId="0" applyFont="1" applyFill="1" applyBorder="1" applyAlignment="1" applyProtection="1"/>
    <xf numFmtId="49" fontId="10" fillId="0" borderId="75" xfId="0" applyNumberFormat="1" applyFont="1" applyBorder="1" applyAlignment="1">
      <alignment horizontal="center" vertical="center" wrapText="1"/>
    </xf>
    <xf numFmtId="49" fontId="10" fillId="0" borderId="76" xfId="0" applyNumberFormat="1" applyFont="1" applyBorder="1" applyAlignment="1">
      <alignment horizontal="center" vertical="center" wrapText="1"/>
    </xf>
    <xf numFmtId="0" fontId="4" fillId="0" borderId="0" xfId="2" applyFont="1" applyBorder="1" applyAlignment="1" applyProtection="1">
      <alignment horizontal="center" vertical="center"/>
    </xf>
    <xf numFmtId="0" fontId="5" fillId="0" borderId="0" xfId="0" applyFont="1" applyBorder="1" applyAlignment="1" applyProtection="1">
      <alignment horizontal="center" vertical="center"/>
    </xf>
    <xf numFmtId="7" fontId="15" fillId="0" borderId="49" xfId="0" applyNumberFormat="1" applyFont="1" applyBorder="1" applyProtection="1">
      <protection locked="0"/>
    </xf>
    <xf numFmtId="0" fontId="15" fillId="0" borderId="48" xfId="0" applyFont="1" applyBorder="1" applyAlignment="1" applyProtection="1">
      <alignment horizontal="right"/>
      <protection locked="0"/>
    </xf>
  </cellXfs>
  <cellStyles count="5">
    <cellStyle name="Normal" xfId="0" builtinId="0"/>
    <cellStyle name="Normal 2" xfId="1"/>
    <cellStyle name="Normal_ACS&amp;H501_01" xfId="2"/>
    <cellStyle name="Normal_ACS600 Customer Spare Parts List" xfId="3"/>
    <cellStyle name="Normal_Drive Spares" xfId="4"/>
  </cellStyles>
  <dxfs count="142">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ill>
        <patternFill patternType="none">
          <bgColor indexed="65"/>
        </patternFill>
      </fill>
    </dxf>
    <dxf>
      <font>
        <b/>
        <i val="0"/>
      </font>
      <fill>
        <patternFill>
          <bgColor rgb="FFCCFFCC"/>
        </patternFill>
      </fill>
    </dxf>
    <dxf>
      <fill>
        <patternFill patternType="none">
          <bgColor indexed="65"/>
        </patternFill>
      </fill>
    </dxf>
    <dxf>
      <fill>
        <patternFill patternType="none">
          <bgColor indexed="65"/>
        </patternFill>
      </fill>
    </dxf>
    <dxf>
      <font>
        <b/>
        <i val="0"/>
        <color rgb="FFFF000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ill>
        <patternFill patternType="none">
          <bgColor indexed="65"/>
        </patternFill>
      </fill>
    </dxf>
    <dxf>
      <font>
        <b/>
        <i val="0"/>
      </font>
      <fill>
        <patternFill>
          <bgColor rgb="FFCCFFCC"/>
        </patternFill>
      </fill>
    </dxf>
    <dxf>
      <font>
        <b/>
        <i val="0"/>
        <color rgb="FFFF0000"/>
      </font>
      <fill>
        <patternFill>
          <bgColor rgb="FFDDDDDD"/>
        </patternFill>
      </fill>
    </dxf>
    <dxf>
      <font>
        <b/>
        <i val="0"/>
        <color rgb="FFFF000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ill>
        <patternFill patternType="none">
          <bgColor indexed="65"/>
        </patternFill>
      </fill>
    </dxf>
    <dxf>
      <font>
        <b/>
        <i val="0"/>
      </font>
      <fill>
        <patternFill>
          <bgColor rgb="FFCCFFCC"/>
        </patternFill>
      </fill>
    </dxf>
    <dxf>
      <font>
        <b/>
        <i val="0"/>
      </font>
      <fill>
        <patternFill>
          <bgColor rgb="FFDDDDDD"/>
        </patternFill>
      </fill>
    </dxf>
    <dxf>
      <font>
        <b/>
        <i val="0"/>
      </font>
      <fill>
        <patternFill>
          <bgColor rgb="FFDDDDDD"/>
        </patternFill>
      </fill>
    </dxf>
    <dxf>
      <font>
        <b/>
        <i val="0"/>
      </font>
      <fill>
        <patternFill>
          <bgColor rgb="FFDDDDDD"/>
        </patternFill>
      </fill>
    </dxf>
    <dxf>
      <fill>
        <patternFill patternType="none">
          <bgColor indexed="65"/>
        </patternFill>
      </fill>
    </dxf>
    <dxf>
      <font>
        <b/>
        <i val="0"/>
      </font>
      <fill>
        <patternFill>
          <bgColor rgb="FFCCFFCC"/>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color rgb="FFFF000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ill>
        <patternFill patternType="none">
          <bgColor indexed="65"/>
        </patternFill>
      </fill>
    </dxf>
    <dxf>
      <font>
        <b/>
        <i val="0"/>
      </font>
      <fill>
        <patternFill>
          <bgColor rgb="FFCCFFCC"/>
        </patternFill>
      </fill>
    </dxf>
    <dxf>
      <font>
        <b/>
        <i val="0"/>
      </font>
      <fill>
        <patternFill>
          <bgColor rgb="FFDDDDDD"/>
        </patternFill>
      </fill>
    </dxf>
    <dxf>
      <font>
        <b/>
        <i val="0"/>
      </font>
      <fill>
        <patternFill>
          <bgColor rgb="FFDDDDDD"/>
        </patternFill>
      </fill>
    </dxf>
    <dxf>
      <font>
        <b/>
        <i val="0"/>
      </font>
      <fill>
        <patternFill>
          <bgColor rgb="FFDDDDDD"/>
        </patternFill>
      </fill>
    </dxf>
    <dxf>
      <fill>
        <patternFill patternType="none">
          <bgColor indexed="65"/>
        </patternFill>
      </fill>
    </dxf>
    <dxf>
      <font>
        <b/>
        <i val="0"/>
      </font>
      <fill>
        <patternFill>
          <bgColor rgb="FFCCFFCC"/>
        </patternFill>
      </fill>
    </dxf>
    <dxf>
      <font>
        <b/>
        <i val="0"/>
      </font>
      <fill>
        <patternFill>
          <bgColor rgb="FFDDDDDD"/>
        </patternFill>
      </fill>
    </dxf>
    <dxf>
      <font>
        <b/>
        <i val="0"/>
      </font>
      <fill>
        <patternFill>
          <bgColor rgb="FFDDDDDD"/>
        </patternFill>
      </fill>
    </dxf>
    <dxf>
      <font>
        <b/>
        <i val="0"/>
      </font>
      <fill>
        <patternFill>
          <bgColor rgb="FFDDDDDD"/>
        </patternFill>
      </fill>
    </dxf>
    <dxf>
      <font>
        <b/>
        <i val="0"/>
      </font>
      <fill>
        <patternFill>
          <bgColor rgb="FFDDDDDD"/>
        </patternFill>
      </fill>
    </dxf>
    <dxf>
      <fill>
        <patternFill patternType="none">
          <bgColor indexed="65"/>
        </patternFill>
      </fill>
    </dxf>
    <dxf>
      <font>
        <b/>
        <i val="0"/>
      </font>
      <fill>
        <patternFill>
          <bgColor rgb="FFCCFFCC"/>
        </patternFill>
      </fill>
    </dxf>
    <dxf>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6.jpeg"/><Relationship Id="rId18" Type="http://schemas.openxmlformats.org/officeDocument/2006/relationships/image" Target="../media/image21.jpeg"/><Relationship Id="rId26" Type="http://schemas.openxmlformats.org/officeDocument/2006/relationships/image" Target="../media/image29.jpeg"/><Relationship Id="rId39" Type="http://schemas.openxmlformats.org/officeDocument/2006/relationships/image" Target="../media/image42.jpeg"/><Relationship Id="rId21" Type="http://schemas.openxmlformats.org/officeDocument/2006/relationships/image" Target="../media/image24.jpeg"/><Relationship Id="rId34" Type="http://schemas.openxmlformats.org/officeDocument/2006/relationships/image" Target="../media/image37.jpeg"/><Relationship Id="rId42" Type="http://schemas.openxmlformats.org/officeDocument/2006/relationships/image" Target="../media/image45.jpeg"/><Relationship Id="rId47" Type="http://schemas.openxmlformats.org/officeDocument/2006/relationships/image" Target="../media/image50.jpeg"/><Relationship Id="rId50" Type="http://schemas.openxmlformats.org/officeDocument/2006/relationships/image" Target="../media/image53.jpeg"/><Relationship Id="rId55" Type="http://schemas.openxmlformats.org/officeDocument/2006/relationships/image" Target="../media/image58.jpeg"/><Relationship Id="rId63" Type="http://schemas.openxmlformats.org/officeDocument/2006/relationships/image" Target="../media/image66.jpeg"/><Relationship Id="rId68" Type="http://schemas.openxmlformats.org/officeDocument/2006/relationships/image" Target="../media/image71.jpeg"/><Relationship Id="rId76" Type="http://schemas.openxmlformats.org/officeDocument/2006/relationships/image" Target="../media/image79.jpeg"/><Relationship Id="rId84" Type="http://schemas.openxmlformats.org/officeDocument/2006/relationships/image" Target="../media/image87.jpeg"/><Relationship Id="rId7" Type="http://schemas.openxmlformats.org/officeDocument/2006/relationships/image" Target="../media/image10.jpeg"/><Relationship Id="rId71" Type="http://schemas.openxmlformats.org/officeDocument/2006/relationships/image" Target="../media/image74.jpeg"/><Relationship Id="rId2" Type="http://schemas.openxmlformats.org/officeDocument/2006/relationships/image" Target="../media/image5.jpeg"/><Relationship Id="rId16" Type="http://schemas.openxmlformats.org/officeDocument/2006/relationships/image" Target="../media/image19.jpeg"/><Relationship Id="rId29" Type="http://schemas.openxmlformats.org/officeDocument/2006/relationships/image" Target="../media/image32.jpeg"/><Relationship Id="rId11" Type="http://schemas.openxmlformats.org/officeDocument/2006/relationships/image" Target="../media/image14.jpeg"/><Relationship Id="rId24" Type="http://schemas.openxmlformats.org/officeDocument/2006/relationships/image" Target="../media/image27.jpeg"/><Relationship Id="rId32" Type="http://schemas.openxmlformats.org/officeDocument/2006/relationships/image" Target="../media/image35.jpeg"/><Relationship Id="rId37" Type="http://schemas.openxmlformats.org/officeDocument/2006/relationships/image" Target="../media/image40.jpeg"/><Relationship Id="rId40" Type="http://schemas.openxmlformats.org/officeDocument/2006/relationships/image" Target="../media/image43.jpeg"/><Relationship Id="rId45" Type="http://schemas.openxmlformats.org/officeDocument/2006/relationships/image" Target="../media/image48.jpeg"/><Relationship Id="rId53" Type="http://schemas.openxmlformats.org/officeDocument/2006/relationships/image" Target="../media/image56.jpeg"/><Relationship Id="rId58" Type="http://schemas.openxmlformats.org/officeDocument/2006/relationships/image" Target="../media/image61.jpeg"/><Relationship Id="rId66" Type="http://schemas.openxmlformats.org/officeDocument/2006/relationships/image" Target="../media/image69.jpeg"/><Relationship Id="rId74" Type="http://schemas.openxmlformats.org/officeDocument/2006/relationships/image" Target="../media/image77.jpeg"/><Relationship Id="rId79" Type="http://schemas.openxmlformats.org/officeDocument/2006/relationships/image" Target="../media/image82.jpeg"/><Relationship Id="rId5" Type="http://schemas.openxmlformats.org/officeDocument/2006/relationships/image" Target="../media/image8.jpeg"/><Relationship Id="rId61" Type="http://schemas.openxmlformats.org/officeDocument/2006/relationships/image" Target="../media/image64.jpeg"/><Relationship Id="rId82" Type="http://schemas.openxmlformats.org/officeDocument/2006/relationships/image" Target="../media/image85.jpeg"/><Relationship Id="rId10" Type="http://schemas.openxmlformats.org/officeDocument/2006/relationships/image" Target="../media/image13.jpeg"/><Relationship Id="rId19" Type="http://schemas.openxmlformats.org/officeDocument/2006/relationships/image" Target="../media/image22.jpeg"/><Relationship Id="rId31" Type="http://schemas.openxmlformats.org/officeDocument/2006/relationships/image" Target="../media/image34.jpeg"/><Relationship Id="rId44" Type="http://schemas.openxmlformats.org/officeDocument/2006/relationships/image" Target="../media/image47.jpeg"/><Relationship Id="rId52" Type="http://schemas.openxmlformats.org/officeDocument/2006/relationships/image" Target="../media/image55.jpeg"/><Relationship Id="rId60" Type="http://schemas.openxmlformats.org/officeDocument/2006/relationships/image" Target="../media/image63.jpeg"/><Relationship Id="rId65" Type="http://schemas.openxmlformats.org/officeDocument/2006/relationships/image" Target="../media/image68.jpeg"/><Relationship Id="rId73" Type="http://schemas.openxmlformats.org/officeDocument/2006/relationships/image" Target="../media/image76.jpeg"/><Relationship Id="rId78" Type="http://schemas.openxmlformats.org/officeDocument/2006/relationships/image" Target="../media/image81.jpeg"/><Relationship Id="rId81" Type="http://schemas.openxmlformats.org/officeDocument/2006/relationships/image" Target="../media/image84.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7.jpeg"/><Relationship Id="rId22" Type="http://schemas.openxmlformats.org/officeDocument/2006/relationships/image" Target="../media/image25.jpeg"/><Relationship Id="rId27" Type="http://schemas.openxmlformats.org/officeDocument/2006/relationships/image" Target="../media/image30.jpeg"/><Relationship Id="rId30" Type="http://schemas.openxmlformats.org/officeDocument/2006/relationships/image" Target="../media/image33.jpeg"/><Relationship Id="rId35" Type="http://schemas.openxmlformats.org/officeDocument/2006/relationships/image" Target="../media/image38.jpeg"/><Relationship Id="rId43" Type="http://schemas.openxmlformats.org/officeDocument/2006/relationships/image" Target="../media/image46.jpeg"/><Relationship Id="rId48" Type="http://schemas.openxmlformats.org/officeDocument/2006/relationships/image" Target="../media/image51.jpeg"/><Relationship Id="rId56" Type="http://schemas.openxmlformats.org/officeDocument/2006/relationships/image" Target="../media/image59.jpeg"/><Relationship Id="rId64" Type="http://schemas.openxmlformats.org/officeDocument/2006/relationships/image" Target="../media/image67.jpeg"/><Relationship Id="rId69" Type="http://schemas.openxmlformats.org/officeDocument/2006/relationships/image" Target="../media/image72.jpeg"/><Relationship Id="rId77" Type="http://schemas.openxmlformats.org/officeDocument/2006/relationships/image" Target="../media/image80.jpeg"/><Relationship Id="rId8" Type="http://schemas.openxmlformats.org/officeDocument/2006/relationships/image" Target="../media/image11.jpeg"/><Relationship Id="rId51" Type="http://schemas.openxmlformats.org/officeDocument/2006/relationships/image" Target="../media/image54.jpeg"/><Relationship Id="rId72" Type="http://schemas.openxmlformats.org/officeDocument/2006/relationships/image" Target="../media/image75.jpeg"/><Relationship Id="rId80" Type="http://schemas.openxmlformats.org/officeDocument/2006/relationships/image" Target="../media/image83.jpeg"/><Relationship Id="rId3" Type="http://schemas.openxmlformats.org/officeDocument/2006/relationships/image" Target="../media/image6.jpeg"/><Relationship Id="rId12" Type="http://schemas.openxmlformats.org/officeDocument/2006/relationships/image" Target="../media/image15.jpeg"/><Relationship Id="rId17" Type="http://schemas.openxmlformats.org/officeDocument/2006/relationships/image" Target="../media/image20.jpeg"/><Relationship Id="rId25" Type="http://schemas.openxmlformats.org/officeDocument/2006/relationships/image" Target="../media/image28.jpeg"/><Relationship Id="rId33" Type="http://schemas.openxmlformats.org/officeDocument/2006/relationships/image" Target="../media/image36.jpeg"/><Relationship Id="rId38" Type="http://schemas.openxmlformats.org/officeDocument/2006/relationships/image" Target="../media/image41.jpeg"/><Relationship Id="rId46" Type="http://schemas.openxmlformats.org/officeDocument/2006/relationships/image" Target="../media/image49.jpeg"/><Relationship Id="rId59" Type="http://schemas.openxmlformats.org/officeDocument/2006/relationships/image" Target="../media/image62.jpeg"/><Relationship Id="rId67" Type="http://schemas.openxmlformats.org/officeDocument/2006/relationships/image" Target="../media/image70.jpeg"/><Relationship Id="rId20" Type="http://schemas.openxmlformats.org/officeDocument/2006/relationships/image" Target="../media/image23.jpeg"/><Relationship Id="rId41" Type="http://schemas.openxmlformats.org/officeDocument/2006/relationships/image" Target="../media/image44.jpeg"/><Relationship Id="rId54" Type="http://schemas.openxmlformats.org/officeDocument/2006/relationships/image" Target="../media/image57.jpeg"/><Relationship Id="rId62" Type="http://schemas.openxmlformats.org/officeDocument/2006/relationships/image" Target="../media/image65.jpeg"/><Relationship Id="rId70" Type="http://schemas.openxmlformats.org/officeDocument/2006/relationships/image" Target="../media/image73.jpeg"/><Relationship Id="rId75" Type="http://schemas.openxmlformats.org/officeDocument/2006/relationships/image" Target="../media/image78.jpeg"/><Relationship Id="rId83" Type="http://schemas.openxmlformats.org/officeDocument/2006/relationships/image" Target="../media/image86.jpeg"/><Relationship Id="rId1" Type="http://schemas.openxmlformats.org/officeDocument/2006/relationships/image" Target="../media/image4.jpeg"/><Relationship Id="rId6" Type="http://schemas.openxmlformats.org/officeDocument/2006/relationships/image" Target="../media/image9.jpeg"/><Relationship Id="rId15" Type="http://schemas.openxmlformats.org/officeDocument/2006/relationships/image" Target="../media/image18.jpeg"/><Relationship Id="rId23" Type="http://schemas.openxmlformats.org/officeDocument/2006/relationships/image" Target="../media/image26.jpeg"/><Relationship Id="rId28" Type="http://schemas.openxmlformats.org/officeDocument/2006/relationships/image" Target="../media/image31.jpeg"/><Relationship Id="rId36" Type="http://schemas.openxmlformats.org/officeDocument/2006/relationships/image" Target="../media/image39.jpeg"/><Relationship Id="rId49" Type="http://schemas.openxmlformats.org/officeDocument/2006/relationships/image" Target="../media/image52.jpeg"/><Relationship Id="rId57" Type="http://schemas.openxmlformats.org/officeDocument/2006/relationships/image" Target="../media/image60.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8.emf"/></Relationships>
</file>

<file path=xl/drawings/drawing1.xml><?xml version="1.0" encoding="utf-8"?>
<xdr:wsDr xmlns:xdr="http://schemas.openxmlformats.org/drawingml/2006/spreadsheetDrawing" xmlns:a="http://schemas.openxmlformats.org/drawingml/2006/main">
  <xdr:twoCellAnchor>
    <xdr:from>
      <xdr:col>23</xdr:col>
      <xdr:colOff>28575</xdr:colOff>
      <xdr:row>0</xdr:row>
      <xdr:rowOff>104775</xdr:rowOff>
    </xdr:from>
    <xdr:to>
      <xdr:col>41</xdr:col>
      <xdr:colOff>84667</xdr:colOff>
      <xdr:row>0</xdr:row>
      <xdr:rowOff>476250</xdr:rowOff>
    </xdr:to>
    <xdr:sp macro="" textlink="">
      <xdr:nvSpPr>
        <xdr:cNvPr id="5121" name="Text 1"/>
        <xdr:cNvSpPr txBox="1">
          <a:spLocks noChangeArrowheads="1"/>
        </xdr:cNvSpPr>
      </xdr:nvSpPr>
      <xdr:spPr bwMode="auto">
        <a:xfrm>
          <a:off x="9172575" y="104775"/>
          <a:ext cx="4247092" cy="3714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lnSpc>
              <a:spcPts val="900"/>
            </a:lnSpc>
            <a:defRPr sz="1000"/>
          </a:pPr>
          <a:r>
            <a:rPr lang="en-US" sz="1000" b="0" i="0" strike="noStrike">
              <a:solidFill>
                <a:srgbClr val="000000"/>
              </a:solidFill>
              <a:latin typeface="Arial" pitchFamily="34" charset="0"/>
              <a:cs typeface="Arial" pitchFamily="34" charset="0"/>
            </a:rPr>
            <a:t>Numbers indicate quantity of component in corresponding inverter.</a:t>
          </a:r>
        </a:p>
        <a:p>
          <a:pPr algn="just" rtl="0">
            <a:lnSpc>
              <a:spcPts val="1000"/>
            </a:lnSpc>
            <a:defRPr sz="1000"/>
          </a:pPr>
          <a:r>
            <a:rPr lang="en-US" sz="1000" b="0" i="0" strike="noStrike">
              <a:solidFill>
                <a:srgbClr val="000000"/>
              </a:solidFill>
              <a:latin typeface="Arial" pitchFamily="34" charset="0"/>
              <a:cs typeface="Arial" pitchFamily="34" charset="0"/>
            </a:rPr>
            <a:t>Quantity of component in spare parts kit is 1 unless otherwise indicated.</a:t>
          </a:r>
          <a:endParaRPr lang="en-US" sz="900" b="0" i="0" strike="noStrike">
            <a:solidFill>
              <a:srgbClr val="000000"/>
            </a:solidFill>
            <a:latin typeface="Arial" pitchFamily="34" charset="0"/>
            <a:cs typeface="Arial" pitchFamily="34" charset="0"/>
          </a:endParaRPr>
        </a:p>
        <a:p>
          <a:pPr algn="just" rtl="0">
            <a:lnSpc>
              <a:spcPts val="800"/>
            </a:lnSpc>
            <a:defRPr sz="1000"/>
          </a:pPr>
          <a:endParaRPr lang="en-US" sz="900" b="0" i="0" strike="noStrike">
            <a:solidFill>
              <a:srgbClr val="000000"/>
            </a:solidFill>
            <a:latin typeface="Helvetica"/>
          </a:endParaRPr>
        </a:p>
      </xdr:txBody>
    </xdr:sp>
    <xdr:clientData/>
  </xdr:twoCellAnchor>
  <xdr:twoCellAnchor>
    <xdr:from>
      <xdr:col>5</xdr:col>
      <xdr:colOff>66675</xdr:colOff>
      <xdr:row>0</xdr:row>
      <xdr:rowOff>95250</xdr:rowOff>
    </xdr:from>
    <xdr:to>
      <xdr:col>21</xdr:col>
      <xdr:colOff>152400</xdr:colOff>
      <xdr:row>0</xdr:row>
      <xdr:rowOff>914400</xdr:rowOff>
    </xdr:to>
    <xdr:sp macro="" textlink="">
      <xdr:nvSpPr>
        <xdr:cNvPr id="5913" name="Text Box 793"/>
        <xdr:cNvSpPr txBox="1">
          <a:spLocks noChangeArrowheads="1"/>
        </xdr:cNvSpPr>
      </xdr:nvSpPr>
      <xdr:spPr bwMode="auto">
        <a:xfrm>
          <a:off x="5772150" y="95250"/>
          <a:ext cx="2857500" cy="8191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pitchFamily="34" charset="0"/>
              <a:cs typeface="Arial" pitchFamily="34" charset="0"/>
            </a:rPr>
            <a:t>This file is intended for new drive spare part proposals. For existing drives, it is best to provide the S/N and contact Drive Services at 800-752-0696 or sales.drives.services@us.abb.com to insure the correct spare part offerings are provided to you.</a:t>
          </a:r>
        </a:p>
      </xdr:txBody>
    </xdr:sp>
    <xdr:clientData/>
  </xdr:twoCellAnchor>
  <xdr:twoCellAnchor editAs="oneCell">
    <xdr:from>
      <xdr:col>10</xdr:col>
      <xdr:colOff>228600</xdr:colOff>
      <xdr:row>9</xdr:row>
      <xdr:rowOff>114300</xdr:rowOff>
    </xdr:from>
    <xdr:to>
      <xdr:col>11</xdr:col>
      <xdr:colOff>180975</xdr:colOff>
      <xdr:row>15</xdr:row>
      <xdr:rowOff>104775</xdr:rowOff>
    </xdr:to>
    <xdr:sp macro="" textlink="">
      <xdr:nvSpPr>
        <xdr:cNvPr id="226833" name="Rectangle 4"/>
        <xdr:cNvSpPr>
          <a:spLocks noChangeArrowheads="1"/>
        </xdr:cNvSpPr>
      </xdr:nvSpPr>
      <xdr:spPr bwMode="auto">
        <a:xfrm>
          <a:off x="6915150" y="3733800"/>
          <a:ext cx="1809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1637242</xdr:colOff>
      <xdr:row>4</xdr:row>
      <xdr:rowOff>63500</xdr:rowOff>
    </xdr:from>
    <xdr:ext cx="184731" cy="264560"/>
    <xdr:sp macro="" textlink="">
      <xdr:nvSpPr>
        <xdr:cNvPr id="6" name="TextBox 5"/>
        <xdr:cNvSpPr txBox="1"/>
      </xdr:nvSpPr>
      <xdr:spPr>
        <a:xfrm>
          <a:off x="2887398" y="16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23</xdr:col>
      <xdr:colOff>32809</xdr:colOff>
      <xdr:row>0</xdr:row>
      <xdr:rowOff>532342</xdr:rowOff>
    </xdr:from>
    <xdr:to>
      <xdr:col>41</xdr:col>
      <xdr:colOff>88901</xdr:colOff>
      <xdr:row>0</xdr:row>
      <xdr:rowOff>928688</xdr:rowOff>
    </xdr:to>
    <xdr:sp macro="" textlink="">
      <xdr:nvSpPr>
        <xdr:cNvPr id="7" name="Text 1"/>
        <xdr:cNvSpPr txBox="1">
          <a:spLocks noChangeArrowheads="1"/>
        </xdr:cNvSpPr>
      </xdr:nvSpPr>
      <xdr:spPr bwMode="auto">
        <a:xfrm>
          <a:off x="10153122" y="532342"/>
          <a:ext cx="4128029" cy="396346"/>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rtl="0" eaLnBrk="1" fontAlgn="auto" latinLnBrk="0" hangingPunct="1"/>
          <a:r>
            <a:rPr lang="en-US" sz="1000" b="0" i="0">
              <a:latin typeface="Arial" pitchFamily="34" charset="0"/>
              <a:ea typeface="+mn-ea"/>
              <a:cs typeface="Arial" pitchFamily="34" charset="0"/>
            </a:rPr>
            <a:t>To view a picture of the item, move the curser over the P/N. </a:t>
          </a:r>
          <a:r>
            <a:rPr lang="en-US" sz="1000" b="0" i="0" baseline="0">
              <a:latin typeface="Arial" pitchFamily="34" charset="0"/>
              <a:ea typeface="+mn-ea"/>
              <a:cs typeface="Arial" pitchFamily="34" charset="0"/>
            </a:rPr>
            <a:t>  Note:  Actual item may vary from picture</a:t>
          </a:r>
          <a:endParaRPr lang="en-US" sz="1000" b="0" i="0">
            <a:latin typeface="Arial" pitchFamily="34" charset="0"/>
            <a:ea typeface="+mn-ea"/>
            <a:cs typeface="Arial" pitchFamily="34" charset="0"/>
          </a:endParaRPr>
        </a:p>
        <a:p>
          <a:pPr algn="just" rtl="0">
            <a:defRPr sz="1000"/>
          </a:pPr>
          <a:endParaRPr lang="en-US" sz="900" b="0" i="0" strike="noStrike">
            <a:solidFill>
              <a:srgbClr val="000000"/>
            </a:solidFill>
            <a:latin typeface="Helvetic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11</xdr:row>
          <xdr:rowOff>180975</xdr:rowOff>
        </xdr:from>
        <xdr:to>
          <xdr:col>1</xdr:col>
          <xdr:colOff>1447800</xdr:colOff>
          <xdr:row>11</xdr:row>
          <xdr:rowOff>790575</xdr:rowOff>
        </xdr:to>
        <xdr:sp macro="" textlink="">
          <xdr:nvSpPr>
            <xdr:cNvPr id="68609" name="CommandButton1" hidden="1">
              <a:extLst>
                <a:ext uri="{63B3BB69-23CF-44E3-9099-C40C66FF867C}">
                  <a14:compatExt spid="_x0000_s68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88.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IU67"/>
  <sheetViews>
    <sheetView zoomScaleNormal="100" zoomScaleSheetLayoutView="115" workbookViewId="0"/>
  </sheetViews>
  <sheetFormatPr defaultColWidth="0" defaultRowHeight="12.75" zeroHeight="1" x14ac:dyDescent="0.2"/>
  <cols>
    <col min="1" max="1" width="130.85546875" style="22" customWidth="1"/>
    <col min="2" max="255" width="0" style="22" hidden="1" customWidth="1"/>
    <col min="256" max="16384" width="3.28515625" style="22" hidden="1"/>
  </cols>
  <sheetData>
    <row r="1" spans="1:1" s="21" customFormat="1" ht="43.5" customHeight="1" x14ac:dyDescent="0.2">
      <c r="A1" s="20" t="s">
        <v>102</v>
      </c>
    </row>
    <row r="2" spans="1:1" ht="38.25" x14ac:dyDescent="0.2">
      <c r="A2" s="180" t="s">
        <v>325</v>
      </c>
    </row>
    <row r="3" spans="1:1" x14ac:dyDescent="0.2">
      <c r="A3" s="23"/>
    </row>
    <row r="4" spans="1:1" x14ac:dyDescent="0.2">
      <c r="A4" s="23" t="s">
        <v>107</v>
      </c>
    </row>
    <row r="5" spans="1:1" x14ac:dyDescent="0.2">
      <c r="A5" s="181" t="s">
        <v>303</v>
      </c>
    </row>
    <row r="6" spans="1:1" x14ac:dyDescent="0.2">
      <c r="A6" s="181" t="s">
        <v>320</v>
      </c>
    </row>
    <row r="7" spans="1:1" ht="25.5" x14ac:dyDescent="0.2">
      <c r="A7" s="181" t="s">
        <v>304</v>
      </c>
    </row>
    <row r="8" spans="1:1" x14ac:dyDescent="0.2">
      <c r="A8" s="181"/>
    </row>
    <row r="9" spans="1:1" ht="15" customHeight="1" x14ac:dyDescent="0.2">
      <c r="A9" s="24" t="s">
        <v>100</v>
      </c>
    </row>
    <row r="10" spans="1:1" x14ac:dyDescent="0.2">
      <c r="A10" s="181" t="s">
        <v>97</v>
      </c>
    </row>
    <row r="11" spans="1:1" x14ac:dyDescent="0.2">
      <c r="A11" s="181" t="s">
        <v>98</v>
      </c>
    </row>
    <row r="12" spans="1:1" x14ac:dyDescent="0.2">
      <c r="A12" s="182" t="s">
        <v>99</v>
      </c>
    </row>
    <row r="13" spans="1:1" x14ac:dyDescent="0.2">
      <c r="A13" s="182" t="s">
        <v>101</v>
      </c>
    </row>
    <row r="14" spans="1:1" ht="12.75" customHeight="1" x14ac:dyDescent="0.2">
      <c r="A14" s="182" t="s">
        <v>108</v>
      </c>
    </row>
    <row r="15" spans="1:1" ht="15" customHeight="1" x14ac:dyDescent="0.2">
      <c r="A15" s="182"/>
    </row>
    <row r="16" spans="1:1" x14ac:dyDescent="0.2">
      <c r="A16" s="24" t="s">
        <v>305</v>
      </c>
    </row>
    <row r="17" spans="1:1" x14ac:dyDescent="0.2">
      <c r="A17" s="182" t="s">
        <v>97</v>
      </c>
    </row>
    <row r="18" spans="1:1" x14ac:dyDescent="0.2">
      <c r="A18" s="181" t="s">
        <v>306</v>
      </c>
    </row>
    <row r="19" spans="1:1" ht="12.75" customHeight="1" x14ac:dyDescent="0.2">
      <c r="A19" s="181" t="s">
        <v>307</v>
      </c>
    </row>
    <row r="20" spans="1:1" ht="25.5" x14ac:dyDescent="0.2">
      <c r="A20" s="181" t="s">
        <v>308</v>
      </c>
    </row>
    <row r="21" spans="1:1" x14ac:dyDescent="0.2">
      <c r="A21" s="181" t="s">
        <v>309</v>
      </c>
    </row>
    <row r="22" spans="1:1" x14ac:dyDescent="0.2">
      <c r="A22" s="181"/>
    </row>
    <row r="23" spans="1:1" s="23" customFormat="1" x14ac:dyDescent="0.2">
      <c r="A23" s="24" t="s">
        <v>58</v>
      </c>
    </row>
    <row r="24" spans="1:1" s="23" customFormat="1" x14ac:dyDescent="0.2">
      <c r="A24" s="181" t="s">
        <v>321</v>
      </c>
    </row>
    <row r="25" spans="1:1" s="23" customFormat="1" x14ac:dyDescent="0.2">
      <c r="A25" s="182" t="s">
        <v>59</v>
      </c>
    </row>
    <row r="26" spans="1:1" s="23" customFormat="1" x14ac:dyDescent="0.2">
      <c r="A26" s="182" t="s">
        <v>60</v>
      </c>
    </row>
    <row r="27" spans="1:1" s="23" customFormat="1" ht="39" customHeight="1" x14ac:dyDescent="0.2">
      <c r="A27" s="183" t="s">
        <v>310</v>
      </c>
    </row>
    <row r="28" spans="1:1" ht="14.25" customHeight="1" x14ac:dyDescent="0.2">
      <c r="A28" s="182" t="s">
        <v>61</v>
      </c>
    </row>
    <row r="29" spans="1:1" x14ac:dyDescent="0.2">
      <c r="A29" s="182" t="s">
        <v>62</v>
      </c>
    </row>
    <row r="30" spans="1:1" x14ac:dyDescent="0.2">
      <c r="A30" s="181" t="s">
        <v>63</v>
      </c>
    </row>
    <row r="31" spans="1:1" x14ac:dyDescent="0.2">
      <c r="A31" s="181" t="s">
        <v>311</v>
      </c>
    </row>
    <row r="32" spans="1:1" ht="12.75" customHeight="1" x14ac:dyDescent="0.2">
      <c r="A32" s="182" t="s">
        <v>64</v>
      </c>
    </row>
    <row r="33" spans="1:1" x14ac:dyDescent="0.2">
      <c r="A33" s="181" t="s">
        <v>312</v>
      </c>
    </row>
    <row r="34" spans="1:1" x14ac:dyDescent="0.2">
      <c r="A34" s="181" t="s">
        <v>313</v>
      </c>
    </row>
    <row r="35" spans="1:1" ht="12.75" customHeight="1" x14ac:dyDescent="0.2">
      <c r="A35" s="181" t="s">
        <v>314</v>
      </c>
    </row>
    <row r="36" spans="1:1" ht="30" customHeight="1" x14ac:dyDescent="0.2">
      <c r="A36" s="181" t="s">
        <v>315</v>
      </c>
    </row>
    <row r="37" spans="1:1" ht="13.5" customHeight="1" x14ac:dyDescent="0.2">
      <c r="A37" s="181"/>
    </row>
    <row r="38" spans="1:1" ht="13.5" customHeight="1" x14ac:dyDescent="0.2">
      <c r="A38" s="24" t="s">
        <v>65</v>
      </c>
    </row>
    <row r="39" spans="1:1" ht="13.5" customHeight="1" x14ac:dyDescent="0.2">
      <c r="A39" s="182" t="s">
        <v>105</v>
      </c>
    </row>
    <row r="40" spans="1:1" x14ac:dyDescent="0.2">
      <c r="A40" s="181" t="s">
        <v>322</v>
      </c>
    </row>
    <row r="41" spans="1:1" ht="13.5" customHeight="1" x14ac:dyDescent="0.2">
      <c r="A41" s="182" t="s">
        <v>106</v>
      </c>
    </row>
    <row r="42" spans="1:1" x14ac:dyDescent="0.2">
      <c r="A42" s="181" t="s">
        <v>323</v>
      </c>
    </row>
    <row r="43" spans="1:1" x14ac:dyDescent="0.2">
      <c r="A43" s="181" t="s">
        <v>324</v>
      </c>
    </row>
    <row r="44" spans="1:1" ht="29.25" customHeight="1" x14ac:dyDescent="0.2">
      <c r="A44" s="181" t="s">
        <v>316</v>
      </c>
    </row>
    <row r="45" spans="1:1" ht="15" customHeight="1" x14ac:dyDescent="0.2">
      <c r="A45" s="182" t="s">
        <v>109</v>
      </c>
    </row>
    <row r="46" spans="1:1" x14ac:dyDescent="0.2">
      <c r="A46" s="182"/>
    </row>
    <row r="47" spans="1:1" x14ac:dyDescent="0.2">
      <c r="A47" s="182"/>
    </row>
    <row r="48" spans="1:1" x14ac:dyDescent="0.2">
      <c r="A48" s="141" t="s">
        <v>3</v>
      </c>
    </row>
    <row r="49" spans="1:1" ht="14.25" customHeight="1" x14ac:dyDescent="0.2">
      <c r="A49" s="181" t="s">
        <v>317</v>
      </c>
    </row>
    <row r="50" spans="1:1" ht="27" customHeight="1" x14ac:dyDescent="0.2">
      <c r="A50" s="184" t="s">
        <v>318</v>
      </c>
    </row>
    <row r="51" spans="1:1" ht="15" customHeight="1" x14ac:dyDescent="0.2">
      <c r="A51" s="181" t="s">
        <v>319</v>
      </c>
    </row>
    <row r="52" spans="1:1" x14ac:dyDescent="0.2"/>
    <row r="53" spans="1:1" x14ac:dyDescent="0.2"/>
    <row r="54" spans="1:1" x14ac:dyDescent="0.2"/>
    <row r="55" spans="1:1" x14ac:dyDescent="0.2"/>
    <row r="56" spans="1:1" x14ac:dyDescent="0.2"/>
    <row r="57" spans="1:1" x14ac:dyDescent="0.2"/>
    <row r="58" spans="1:1" x14ac:dyDescent="0.2"/>
    <row r="59" spans="1:1" x14ac:dyDescent="0.2"/>
    <row r="60" spans="1:1" x14ac:dyDescent="0.2"/>
    <row r="61" spans="1:1" x14ac:dyDescent="0.2"/>
    <row r="62" spans="1:1" x14ac:dyDescent="0.2"/>
    <row r="63" spans="1:1" x14ac:dyDescent="0.2"/>
    <row r="64" spans="1:1" x14ac:dyDescent="0.2"/>
    <row r="65" x14ac:dyDescent="0.2"/>
    <row r="66" x14ac:dyDescent="0.2"/>
    <row r="67" x14ac:dyDescent="0.2"/>
  </sheetData>
  <sheetProtection password="FE78" sheet="1"/>
  <phoneticPr fontId="0" type="noConversion"/>
  <pageMargins left="0.75" right="0.75" top="0.69" bottom="0.88" header="0.5" footer="0.5"/>
  <pageSetup paperSize="167" scale="89" orientation="landscape" r:id="rId1"/>
  <headerFooter alignWithMargins="0">
    <oddFooter>&amp;RR090629</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R135"/>
  <sheetViews>
    <sheetView tabSelected="1" zoomScale="80" zoomScaleNormal="80" workbookViewId="0">
      <pane xSplit="5" ySplit="6" topLeftCell="R7" activePane="bottomRight" state="frozen"/>
      <selection activeCell="B1" sqref="B1"/>
      <selection pane="topRight" activeCell="F1" sqref="F1"/>
      <selection pane="bottomLeft" activeCell="B7" sqref="B7"/>
      <selection pane="bottomRight" activeCell="B1" sqref="B1:C1"/>
    </sheetView>
  </sheetViews>
  <sheetFormatPr defaultRowHeight="12.75" x14ac:dyDescent="0.2"/>
  <cols>
    <col min="1" max="1" width="10.5703125" style="31" hidden="1" customWidth="1"/>
    <col min="2" max="2" width="18.7109375" style="31" customWidth="1"/>
    <col min="3" max="3" width="55.7109375" style="31" bestFit="1" customWidth="1"/>
    <col min="4" max="4" width="8.7109375" style="131" customWidth="1"/>
    <col min="5" max="5" width="40.7109375" style="31" hidden="1" customWidth="1"/>
    <col min="6" max="35" width="3.42578125" style="31" customWidth="1"/>
    <col min="36" max="36" width="3.42578125" style="43" customWidth="1"/>
    <col min="37" max="62" width="3.42578125" style="31" customWidth="1"/>
    <col min="63" max="63" width="2.5703125" style="31" hidden="1" customWidth="1"/>
    <col min="64" max="64" width="7.5703125" style="31" customWidth="1"/>
    <col min="65" max="65" width="6.85546875" style="31" customWidth="1"/>
    <col min="66" max="67" width="9.140625" style="31"/>
    <col min="68" max="68" width="11.85546875" style="31" customWidth="1"/>
    <col min="69" max="69" width="12.5703125" style="31" customWidth="1"/>
    <col min="70" max="16384" width="9.140625" style="31"/>
  </cols>
  <sheetData>
    <row r="1" spans="1:69" ht="80.099999999999994" customHeight="1" thickBot="1" x14ac:dyDescent="0.25">
      <c r="A1" s="112"/>
      <c r="B1" s="192" t="s">
        <v>268</v>
      </c>
      <c r="C1" s="192"/>
      <c r="D1" s="124"/>
      <c r="E1" s="11"/>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42"/>
      <c r="AK1" s="9"/>
      <c r="AL1" s="9"/>
      <c r="AM1" s="9"/>
      <c r="AN1" s="9"/>
      <c r="AO1" s="9"/>
      <c r="AP1" s="9"/>
      <c r="AQ1" s="9"/>
      <c r="AR1" s="9"/>
      <c r="AS1" s="9"/>
      <c r="AT1" s="9"/>
      <c r="AU1" s="9"/>
      <c r="AV1" s="9"/>
      <c r="AW1" s="9"/>
      <c r="AX1" s="12"/>
      <c r="AY1" s="10"/>
      <c r="AZ1" s="9"/>
      <c r="BA1" s="9"/>
      <c r="BB1" s="9"/>
      <c r="BC1" s="9"/>
      <c r="BD1" s="9"/>
      <c r="BE1" s="9"/>
      <c r="BF1" s="9"/>
      <c r="BG1" s="9"/>
      <c r="BH1" s="9"/>
      <c r="BI1" s="9"/>
      <c r="BJ1" s="9"/>
      <c r="BK1" s="11"/>
      <c r="BL1" s="10"/>
      <c r="BM1" s="10"/>
      <c r="BN1" s="10"/>
      <c r="BO1" s="10"/>
      <c r="BP1" s="10"/>
      <c r="BQ1" s="10"/>
    </row>
    <row r="2" spans="1:69" ht="14.25" thickTop="1" thickBot="1" x14ac:dyDescent="0.25">
      <c r="A2" s="113"/>
      <c r="B2" s="53" t="s">
        <v>103</v>
      </c>
      <c r="C2" s="54" t="s">
        <v>333</v>
      </c>
      <c r="D2" s="185"/>
      <c r="E2" s="55"/>
      <c r="F2" s="204" t="s">
        <v>300</v>
      </c>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9"/>
      <c r="BL2" s="56"/>
      <c r="BM2" s="57"/>
      <c r="BN2" s="57"/>
      <c r="BO2" s="57"/>
      <c r="BP2" s="57"/>
      <c r="BQ2" s="58"/>
    </row>
    <row r="3" spans="1:69" ht="16.5" customHeight="1" thickBot="1" x14ac:dyDescent="0.25">
      <c r="A3" s="114"/>
      <c r="B3" s="13"/>
      <c r="C3" s="14"/>
      <c r="D3" s="125"/>
      <c r="E3" s="55"/>
      <c r="F3" s="209" t="s">
        <v>26</v>
      </c>
      <c r="G3" s="210"/>
      <c r="H3" s="210"/>
      <c r="I3" s="210"/>
      <c r="J3" s="210"/>
      <c r="K3" s="210"/>
      <c r="L3" s="210"/>
      <c r="M3" s="210"/>
      <c r="N3" s="210"/>
      <c r="O3" s="210"/>
      <c r="P3" s="210"/>
      <c r="Q3" s="210"/>
      <c r="R3" s="210"/>
      <c r="S3" s="210"/>
      <c r="T3" s="210"/>
      <c r="U3" s="211"/>
      <c r="V3" s="221" t="s">
        <v>301</v>
      </c>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3"/>
      <c r="AU3" s="215" t="s">
        <v>77</v>
      </c>
      <c r="AV3" s="216"/>
      <c r="AW3" s="216"/>
      <c r="AX3" s="216"/>
      <c r="AY3" s="216"/>
      <c r="AZ3" s="216"/>
      <c r="BA3" s="216"/>
      <c r="BB3" s="216"/>
      <c r="BC3" s="216"/>
      <c r="BD3" s="216"/>
      <c r="BE3" s="216"/>
      <c r="BF3" s="216"/>
      <c r="BG3" s="216"/>
      <c r="BH3" s="216"/>
      <c r="BI3" s="216"/>
      <c r="BJ3" s="217"/>
      <c r="BK3" s="9"/>
      <c r="BL3" s="59"/>
      <c r="BM3" s="60"/>
      <c r="BN3" s="60"/>
      <c r="BO3" s="60"/>
      <c r="BP3" s="60"/>
      <c r="BQ3" s="61"/>
    </row>
    <row r="4" spans="1:69" x14ac:dyDescent="0.2">
      <c r="A4" s="114"/>
      <c r="B4" s="13"/>
      <c r="C4" s="14"/>
      <c r="D4" s="125"/>
      <c r="E4" s="55"/>
      <c r="F4" s="193" t="s">
        <v>75</v>
      </c>
      <c r="G4" s="194"/>
      <c r="H4" s="194"/>
      <c r="I4" s="194"/>
      <c r="J4" s="195"/>
      <c r="K4" s="196" t="s">
        <v>29</v>
      </c>
      <c r="L4" s="197"/>
      <c r="M4" s="198" t="s">
        <v>30</v>
      </c>
      <c r="N4" s="200"/>
      <c r="O4" s="198" t="s">
        <v>31</v>
      </c>
      <c r="P4" s="200"/>
      <c r="Q4" s="201"/>
      <c r="R4" s="198" t="s">
        <v>32</v>
      </c>
      <c r="S4" s="199"/>
      <c r="T4" s="199"/>
      <c r="U4" s="197"/>
      <c r="V4" s="218" t="s">
        <v>75</v>
      </c>
      <c r="W4" s="219"/>
      <c r="X4" s="219"/>
      <c r="Y4" s="219"/>
      <c r="Z4" s="220"/>
      <c r="AA4" s="224" t="s">
        <v>76</v>
      </c>
      <c r="AB4" s="225"/>
      <c r="AC4" s="218" t="s">
        <v>30</v>
      </c>
      <c r="AD4" s="219"/>
      <c r="AE4" s="220"/>
      <c r="AF4" s="218" t="s">
        <v>31</v>
      </c>
      <c r="AG4" s="219"/>
      <c r="AH4" s="219"/>
      <c r="AI4" s="219"/>
      <c r="AJ4" s="178" t="s">
        <v>94</v>
      </c>
      <c r="AK4" s="212" t="s">
        <v>32</v>
      </c>
      <c r="AL4" s="213"/>
      <c r="AM4" s="214"/>
      <c r="AN4" s="218" t="s">
        <v>28</v>
      </c>
      <c r="AO4" s="219"/>
      <c r="AP4" s="219"/>
      <c r="AQ4" s="219"/>
      <c r="AR4" s="219"/>
      <c r="AS4" s="219"/>
      <c r="AT4" s="220"/>
      <c r="AU4" s="206" t="s">
        <v>29</v>
      </c>
      <c r="AV4" s="207"/>
      <c r="AW4" s="207"/>
      <c r="AX4" s="207"/>
      <c r="AY4" s="207"/>
      <c r="AZ4" s="208"/>
      <c r="BA4" s="206" t="s">
        <v>30</v>
      </c>
      <c r="BB4" s="208"/>
      <c r="BC4" s="206" t="s">
        <v>31</v>
      </c>
      <c r="BD4" s="207"/>
      <c r="BE4" s="207"/>
      <c r="BF4" s="208"/>
      <c r="BG4" s="206" t="s">
        <v>32</v>
      </c>
      <c r="BH4" s="207"/>
      <c r="BI4" s="207"/>
      <c r="BJ4" s="208"/>
      <c r="BK4" s="9"/>
      <c r="BL4" s="59"/>
      <c r="BM4" s="60"/>
      <c r="BN4" s="60"/>
      <c r="BO4" s="60"/>
      <c r="BP4" s="60"/>
      <c r="BQ4" s="61"/>
    </row>
    <row r="5" spans="1:69" ht="106.5" customHeight="1" thickBot="1" x14ac:dyDescent="0.25">
      <c r="A5" s="115" t="b">
        <v>1</v>
      </c>
      <c r="B5" s="62" t="s">
        <v>22</v>
      </c>
      <c r="C5" s="63" t="s">
        <v>23</v>
      </c>
      <c r="D5" s="172" t="s">
        <v>111</v>
      </c>
      <c r="E5" s="64" t="s">
        <v>27</v>
      </c>
      <c r="F5" s="156" t="s">
        <v>186</v>
      </c>
      <c r="G5" s="158" t="s">
        <v>187</v>
      </c>
      <c r="H5" s="158" t="s">
        <v>188</v>
      </c>
      <c r="I5" s="158" t="s">
        <v>189</v>
      </c>
      <c r="J5" s="157" t="s">
        <v>190</v>
      </c>
      <c r="K5" s="159" t="s">
        <v>191</v>
      </c>
      <c r="L5" s="160" t="s">
        <v>192</v>
      </c>
      <c r="M5" s="159" t="s">
        <v>193</v>
      </c>
      <c r="N5" s="160" t="s">
        <v>194</v>
      </c>
      <c r="O5" s="159" t="s">
        <v>195</v>
      </c>
      <c r="P5" s="161" t="s">
        <v>196</v>
      </c>
      <c r="Q5" s="160" t="s">
        <v>197</v>
      </c>
      <c r="R5" s="159" t="s">
        <v>198</v>
      </c>
      <c r="S5" s="161" t="s">
        <v>199</v>
      </c>
      <c r="T5" s="161" t="s">
        <v>200</v>
      </c>
      <c r="U5" s="160" t="s">
        <v>201</v>
      </c>
      <c r="V5" s="162" t="s">
        <v>202</v>
      </c>
      <c r="W5" s="164" t="s">
        <v>203</v>
      </c>
      <c r="X5" s="164" t="s">
        <v>204</v>
      </c>
      <c r="Y5" s="164" t="s">
        <v>205</v>
      </c>
      <c r="Z5" s="163" t="s">
        <v>206</v>
      </c>
      <c r="AA5" s="165" t="s">
        <v>207</v>
      </c>
      <c r="AB5" s="166" t="s">
        <v>208</v>
      </c>
      <c r="AC5" s="165" t="s">
        <v>209</v>
      </c>
      <c r="AD5" s="164" t="s">
        <v>210</v>
      </c>
      <c r="AE5" s="166" t="s">
        <v>211</v>
      </c>
      <c r="AF5" s="165" t="s">
        <v>212</v>
      </c>
      <c r="AG5" s="164" t="s">
        <v>213</v>
      </c>
      <c r="AH5" s="164" t="s">
        <v>214</v>
      </c>
      <c r="AI5" s="166" t="s">
        <v>215</v>
      </c>
      <c r="AJ5" s="163" t="s">
        <v>216</v>
      </c>
      <c r="AK5" s="165" t="s">
        <v>217</v>
      </c>
      <c r="AL5" s="164" t="s">
        <v>218</v>
      </c>
      <c r="AM5" s="166" t="s">
        <v>219</v>
      </c>
      <c r="AN5" s="165" t="s">
        <v>220</v>
      </c>
      <c r="AO5" s="164" t="s">
        <v>221</v>
      </c>
      <c r="AP5" s="164" t="s">
        <v>222</v>
      </c>
      <c r="AQ5" s="164" t="s">
        <v>223</v>
      </c>
      <c r="AR5" s="164" t="s">
        <v>224</v>
      </c>
      <c r="AS5" s="164" t="s">
        <v>225</v>
      </c>
      <c r="AT5" s="167" t="s">
        <v>226</v>
      </c>
      <c r="AU5" s="168" t="s">
        <v>227</v>
      </c>
      <c r="AV5" s="169" t="s">
        <v>228</v>
      </c>
      <c r="AW5" s="169" t="s">
        <v>229</v>
      </c>
      <c r="AX5" s="169" t="s">
        <v>230</v>
      </c>
      <c r="AY5" s="169" t="s">
        <v>231</v>
      </c>
      <c r="AZ5" s="170" t="s">
        <v>232</v>
      </c>
      <c r="BA5" s="168" t="s">
        <v>233</v>
      </c>
      <c r="BB5" s="170" t="s">
        <v>234</v>
      </c>
      <c r="BC5" s="168" t="s">
        <v>235</v>
      </c>
      <c r="BD5" s="169" t="s">
        <v>236</v>
      </c>
      <c r="BE5" s="169" t="s">
        <v>237</v>
      </c>
      <c r="BF5" s="170" t="s">
        <v>238</v>
      </c>
      <c r="BG5" s="168" t="s">
        <v>239</v>
      </c>
      <c r="BH5" s="169" t="s">
        <v>240</v>
      </c>
      <c r="BI5" s="169" t="s">
        <v>241</v>
      </c>
      <c r="BJ5" s="170" t="s">
        <v>242</v>
      </c>
      <c r="BK5" s="9"/>
      <c r="BL5" s="65" t="s">
        <v>4</v>
      </c>
      <c r="BM5" s="66" t="s">
        <v>5</v>
      </c>
      <c r="BN5" s="66" t="s">
        <v>6</v>
      </c>
      <c r="BO5" s="66" t="s">
        <v>7</v>
      </c>
      <c r="BP5" s="186" t="s">
        <v>334</v>
      </c>
      <c r="BQ5" s="67" t="s">
        <v>110</v>
      </c>
    </row>
    <row r="6" spans="1:69" ht="13.5" thickBot="1" x14ac:dyDescent="0.25">
      <c r="A6" s="116">
        <v>99</v>
      </c>
      <c r="B6" s="68"/>
      <c r="C6" s="69"/>
      <c r="D6" s="173" t="s">
        <v>286</v>
      </c>
      <c r="E6" s="70" t="s">
        <v>24</v>
      </c>
      <c r="F6" s="25"/>
      <c r="G6" s="26"/>
      <c r="H6" s="174"/>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142"/>
      <c r="AR6" s="26"/>
      <c r="AS6" s="26"/>
      <c r="AT6" s="26"/>
      <c r="AU6" s="26"/>
      <c r="AV6" s="26"/>
      <c r="AW6" s="26"/>
      <c r="AX6" s="26"/>
      <c r="AY6" s="26"/>
      <c r="AZ6" s="26"/>
      <c r="BA6" s="26"/>
      <c r="BB6" s="26"/>
      <c r="BC6" s="26"/>
      <c r="BD6" s="26"/>
      <c r="BE6" s="26"/>
      <c r="BF6" s="26"/>
      <c r="BG6" s="26"/>
      <c r="BH6" s="26"/>
      <c r="BI6" s="26"/>
      <c r="BJ6" s="26"/>
      <c r="BK6" s="71" t="s">
        <v>25</v>
      </c>
      <c r="BL6" s="72"/>
      <c r="BM6" s="73">
        <v>3</v>
      </c>
      <c r="BN6" s="74"/>
      <c r="BO6" s="75"/>
      <c r="BP6" s="76"/>
      <c r="BQ6" s="77"/>
    </row>
    <row r="7" spans="1:69" ht="16.5" customHeight="1" thickBot="1" x14ac:dyDescent="0.25">
      <c r="A7" s="117"/>
      <c r="B7" s="78"/>
      <c r="C7" s="79"/>
      <c r="D7" s="126"/>
      <c r="E7" s="55"/>
      <c r="F7" s="80"/>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2"/>
      <c r="AK7" s="81"/>
      <c r="AL7" s="81"/>
      <c r="AM7" s="81"/>
      <c r="AN7" s="81"/>
      <c r="AO7" s="81"/>
      <c r="AP7" s="81"/>
      <c r="AQ7" s="143"/>
      <c r="AR7" s="81"/>
      <c r="AS7" s="81"/>
      <c r="AT7" s="81"/>
      <c r="AU7" s="81"/>
      <c r="AV7" s="81"/>
      <c r="AW7" s="81"/>
      <c r="AX7" s="81"/>
      <c r="AY7" s="81"/>
      <c r="AZ7" s="81"/>
      <c r="BA7" s="81"/>
      <c r="BB7" s="81"/>
      <c r="BC7" s="81"/>
      <c r="BD7" s="81"/>
      <c r="BE7" s="81"/>
      <c r="BF7" s="81"/>
      <c r="BG7" s="81"/>
      <c r="BH7" s="81"/>
      <c r="BI7" s="81"/>
      <c r="BJ7" s="81"/>
      <c r="BK7" s="83"/>
      <c r="BL7" s="83"/>
      <c r="BM7" s="83"/>
      <c r="BN7" s="83"/>
      <c r="BO7" s="83"/>
      <c r="BP7" s="83"/>
      <c r="BQ7" s="84"/>
    </row>
    <row r="8" spans="1:69" ht="12.75" customHeight="1" x14ac:dyDescent="0.2">
      <c r="A8" s="118"/>
      <c r="B8" s="28" t="s">
        <v>83</v>
      </c>
      <c r="C8" s="32"/>
      <c r="D8" s="127"/>
      <c r="E8" s="33"/>
      <c r="F8" s="34"/>
      <c r="G8" s="35"/>
      <c r="H8" s="35"/>
      <c r="I8" s="35"/>
      <c r="J8" s="36"/>
      <c r="K8" s="37"/>
      <c r="L8" s="36"/>
      <c r="M8" s="37"/>
      <c r="N8" s="36"/>
      <c r="O8" s="37"/>
      <c r="P8" s="35"/>
      <c r="Q8" s="36"/>
      <c r="R8" s="37"/>
      <c r="S8" s="35"/>
      <c r="T8" s="35"/>
      <c r="U8" s="36"/>
      <c r="V8" s="37"/>
      <c r="W8" s="35"/>
      <c r="X8" s="35"/>
      <c r="Y8" s="35"/>
      <c r="Z8" s="36"/>
      <c r="AA8" s="37"/>
      <c r="AB8" s="36"/>
      <c r="AC8" s="37"/>
      <c r="AD8" s="35"/>
      <c r="AE8" s="36"/>
      <c r="AF8" s="35"/>
      <c r="AG8" s="35"/>
      <c r="AH8" s="35"/>
      <c r="AI8" s="36"/>
      <c r="AJ8" s="36"/>
      <c r="AK8" s="35"/>
      <c r="AL8" s="35"/>
      <c r="AM8" s="35"/>
      <c r="AN8" s="37"/>
      <c r="AO8" s="35"/>
      <c r="AP8" s="35"/>
      <c r="AQ8" s="35"/>
      <c r="AR8" s="35"/>
      <c r="AS8" s="35"/>
      <c r="AT8" s="36"/>
      <c r="AU8" s="37"/>
      <c r="AV8" s="35"/>
      <c r="AW8" s="35"/>
      <c r="AX8" s="35"/>
      <c r="AY8" s="35"/>
      <c r="AZ8" s="36"/>
      <c r="BA8" s="37"/>
      <c r="BB8" s="36"/>
      <c r="BC8" s="37"/>
      <c r="BD8" s="35"/>
      <c r="BE8" s="35"/>
      <c r="BF8" s="36"/>
      <c r="BG8" s="37"/>
      <c r="BH8" s="35"/>
      <c r="BI8" s="38"/>
      <c r="BJ8" s="38"/>
      <c r="BK8" s="85"/>
      <c r="BL8" s="86" t="str">
        <f>IF(A8="","",IF(AND(ISERROR(SEARCH("U",E8))=FALSE,CoatedBoards=TRUE),0,IF(AND(ISERROR(SEARCH("C",E8))=FALSE,CoatedBoards=FALSE),0,SUMPRODUCT($E$6:$BK$6,E8:BK8))))</f>
        <v/>
      </c>
      <c r="BM8" s="87" t="str">
        <f t="shared" ref="BM8:BM31" si="0">IF(A8="","",VLOOKUP(A8,TheMatrix,5,FALSE))</f>
        <v/>
      </c>
      <c r="BN8" s="87" t="str">
        <f>IF(A8="","",IF(BL8&gt;0,MAX(CEILING(BL8/VLOOKUP(A8,TheMatrix,3,FALSE),1)*VLOOKUP(A8,TheMatrix,2,FALSE),VLOOKUP(A8,TheMatrix,4,FALSE)),0))</f>
        <v/>
      </c>
      <c r="BO8" s="88" t="str">
        <f>IF(A8="","",IF(BM8&gt;SparingLevel,0,BN8))</f>
        <v/>
      </c>
      <c r="BP8" s="189"/>
      <c r="BQ8" s="177" t="str">
        <f t="shared" ref="BQ8:BQ24" si="1">IF(A8="","",IF(ISERROR(BO8*BP8),IF(BO8&lt;&gt;0,"Ask for Quote",0),BO8*BP8))</f>
        <v/>
      </c>
    </row>
    <row r="9" spans="1:69" ht="12.75" customHeight="1" x14ac:dyDescent="0.2">
      <c r="A9" s="119">
        <v>5</v>
      </c>
      <c r="B9" s="122">
        <v>64738984</v>
      </c>
      <c r="C9" s="40" t="s">
        <v>243</v>
      </c>
      <c r="D9" s="137" t="s">
        <v>112</v>
      </c>
      <c r="E9" s="134"/>
      <c r="F9" s="51">
        <v>1</v>
      </c>
      <c r="G9" s="89">
        <v>1</v>
      </c>
      <c r="H9" s="89">
        <v>1</v>
      </c>
      <c r="I9" s="89">
        <v>1</v>
      </c>
      <c r="J9" s="90">
        <v>1</v>
      </c>
      <c r="K9" s="91">
        <v>1</v>
      </c>
      <c r="L9" s="90">
        <v>1</v>
      </c>
      <c r="M9" s="91">
        <v>1</v>
      </c>
      <c r="N9" s="90">
        <v>1</v>
      </c>
      <c r="O9" s="91">
        <v>1</v>
      </c>
      <c r="P9" s="89">
        <v>1</v>
      </c>
      <c r="Q9" s="90">
        <v>1</v>
      </c>
      <c r="R9" s="91">
        <v>1</v>
      </c>
      <c r="S9" s="89">
        <v>1</v>
      </c>
      <c r="T9" s="89">
        <v>1</v>
      </c>
      <c r="U9" s="90">
        <v>1</v>
      </c>
      <c r="V9" s="92">
        <v>1</v>
      </c>
      <c r="W9" s="93">
        <v>1</v>
      </c>
      <c r="X9" s="93">
        <v>1</v>
      </c>
      <c r="Y9" s="93">
        <v>1</v>
      </c>
      <c r="Z9" s="94">
        <v>1</v>
      </c>
      <c r="AA9" s="92">
        <v>1</v>
      </c>
      <c r="AB9" s="94">
        <v>1</v>
      </c>
      <c r="AC9" s="92">
        <v>1</v>
      </c>
      <c r="AD9" s="93">
        <v>1</v>
      </c>
      <c r="AE9" s="90">
        <v>1</v>
      </c>
      <c r="AF9" s="93">
        <v>1</v>
      </c>
      <c r="AG9" s="93">
        <v>1</v>
      </c>
      <c r="AH9" s="93">
        <v>1</v>
      </c>
      <c r="AI9" s="90">
        <v>1</v>
      </c>
      <c r="AJ9" s="90">
        <v>1</v>
      </c>
      <c r="AK9" s="93">
        <v>1</v>
      </c>
      <c r="AL9" s="93">
        <v>1</v>
      </c>
      <c r="AM9" s="89">
        <v>1</v>
      </c>
      <c r="AN9" s="92">
        <v>1</v>
      </c>
      <c r="AO9" s="89">
        <v>1</v>
      </c>
      <c r="AP9" s="89">
        <v>1</v>
      </c>
      <c r="AQ9" s="93">
        <v>1</v>
      </c>
      <c r="AR9" s="93">
        <v>1</v>
      </c>
      <c r="AS9" s="93">
        <v>1</v>
      </c>
      <c r="AT9" s="94">
        <v>1</v>
      </c>
      <c r="AU9" s="91">
        <v>1</v>
      </c>
      <c r="AV9" s="89">
        <v>1</v>
      </c>
      <c r="AW9" s="89">
        <v>1</v>
      </c>
      <c r="AX9" s="89">
        <v>1</v>
      </c>
      <c r="AY9" s="89">
        <v>1</v>
      </c>
      <c r="AZ9" s="90">
        <v>1</v>
      </c>
      <c r="BA9" s="91">
        <v>1</v>
      </c>
      <c r="BB9" s="90">
        <v>1</v>
      </c>
      <c r="BC9" s="91">
        <v>1</v>
      </c>
      <c r="BD9" s="89">
        <v>1</v>
      </c>
      <c r="BE9" s="89">
        <v>1</v>
      </c>
      <c r="BF9" s="90">
        <v>1</v>
      </c>
      <c r="BG9" s="91">
        <v>1</v>
      </c>
      <c r="BH9" s="89">
        <v>1</v>
      </c>
      <c r="BI9" s="89">
        <v>1</v>
      </c>
      <c r="BJ9" s="89">
        <v>1</v>
      </c>
      <c r="BK9" s="95"/>
      <c r="BL9" s="86">
        <f>IF(A9="","",IF(AND(ISERROR(SEARCH("U",E9))=FALSE,CoatedBoards=TRUE),0,IF(AND(ISERROR(SEARCH("C",E9))=FALSE,CoatedBoards=FALSE),0,SUMPRODUCT($E$6:$BK$6,E9:BK9))))</f>
        <v>0</v>
      </c>
      <c r="BM9" s="87">
        <f>IF(A9="","",VLOOKUP(A9,TheMatrix,5,FALSE))</f>
        <v>1</v>
      </c>
      <c r="BN9" s="87">
        <f>IF(A9="","",IF(BL9&gt;0,MAX(CEILING(BL9/VLOOKUP(A9,TheMatrix,3,FALSE),1)*VLOOKUP(A9,TheMatrix,2,FALSE),VLOOKUP(A9,TheMatrix,4,FALSE)),0))</f>
        <v>0</v>
      </c>
      <c r="BO9" s="175">
        <f>IF(A9="","",IF(BM9&gt;SparingLevel,0,BN9))</f>
        <v>0</v>
      </c>
      <c r="BP9" s="190">
        <v>0</v>
      </c>
      <c r="BQ9" s="187">
        <f t="shared" si="1"/>
        <v>0</v>
      </c>
    </row>
    <row r="10" spans="1:69" ht="12.75" customHeight="1" x14ac:dyDescent="0.2">
      <c r="A10" s="119"/>
      <c r="B10" s="29" t="s">
        <v>126</v>
      </c>
      <c r="C10" s="40"/>
      <c r="D10" s="138"/>
      <c r="E10" s="134"/>
      <c r="F10" s="51"/>
      <c r="G10" s="89"/>
      <c r="H10" s="89"/>
      <c r="I10" s="89"/>
      <c r="J10" s="90"/>
      <c r="K10" s="91"/>
      <c r="L10" s="90"/>
      <c r="M10" s="91"/>
      <c r="N10" s="90"/>
      <c r="O10" s="91"/>
      <c r="P10" s="89"/>
      <c r="Q10" s="90"/>
      <c r="R10" s="91"/>
      <c r="S10" s="89"/>
      <c r="T10" s="89"/>
      <c r="U10" s="90"/>
      <c r="V10" s="92"/>
      <c r="W10" s="93"/>
      <c r="X10" s="93"/>
      <c r="Y10" s="93"/>
      <c r="Z10" s="94"/>
      <c r="AA10" s="92"/>
      <c r="AB10" s="94"/>
      <c r="AC10" s="92"/>
      <c r="AD10" s="93"/>
      <c r="AE10" s="90"/>
      <c r="AF10" s="93"/>
      <c r="AG10" s="93"/>
      <c r="AH10" s="93"/>
      <c r="AI10" s="90"/>
      <c r="AJ10" s="90"/>
      <c r="AK10" s="93"/>
      <c r="AL10" s="93"/>
      <c r="AM10" s="89"/>
      <c r="AN10" s="92"/>
      <c r="AO10" s="89"/>
      <c r="AP10" s="89"/>
      <c r="AQ10" s="93"/>
      <c r="AR10" s="93"/>
      <c r="AS10" s="93"/>
      <c r="AT10" s="94"/>
      <c r="AU10" s="91"/>
      <c r="AV10" s="89"/>
      <c r="AW10" s="89"/>
      <c r="AX10" s="89"/>
      <c r="AY10" s="89"/>
      <c r="AZ10" s="90"/>
      <c r="BA10" s="91"/>
      <c r="BB10" s="90"/>
      <c r="BC10" s="91"/>
      <c r="BD10" s="89"/>
      <c r="BE10" s="89"/>
      <c r="BF10" s="90"/>
      <c r="BG10" s="91"/>
      <c r="BH10" s="89"/>
      <c r="BI10" s="89"/>
      <c r="BJ10" s="89"/>
      <c r="BK10" s="95"/>
      <c r="BL10" s="86" t="str">
        <f>IF(A10="","",IF(AND(ISERROR(SEARCH("U",E10))=FALSE,CoatedBoards=TRUE),0,IF(AND(ISERROR(SEARCH("C",E10))=FALSE,CoatedBoards=FALSE),0,SUMPRODUCT($E$6:$BK$6,E10:BK10))))</f>
        <v/>
      </c>
      <c r="BM10" s="87" t="str">
        <f>IF(A10="","",VLOOKUP(A10,TheMatrix,5,FALSE))</f>
        <v/>
      </c>
      <c r="BN10" s="87" t="str">
        <f>IF(A10="","",IF(BL10&gt;0,MAX(CEILING(BL10/VLOOKUP(A10,TheMatrix,3,FALSE),1)*VLOOKUP(A10,TheMatrix,2,FALSE),VLOOKUP(A10,TheMatrix,4,FALSE)),0))</f>
        <v/>
      </c>
      <c r="BO10" s="88" t="str">
        <f>IF(A10="","",IF(BM10&gt;SparingLevel,0,BN10))</f>
        <v/>
      </c>
      <c r="BP10" s="190"/>
      <c r="BQ10" s="187" t="str">
        <f t="shared" si="1"/>
        <v/>
      </c>
    </row>
    <row r="11" spans="1:69" ht="12.75" customHeight="1" x14ac:dyDescent="0.2">
      <c r="A11" s="119">
        <v>5</v>
      </c>
      <c r="B11" s="39" t="s">
        <v>244</v>
      </c>
      <c r="C11" s="40" t="s">
        <v>245</v>
      </c>
      <c r="D11" s="138" t="s">
        <v>112</v>
      </c>
      <c r="E11" s="134"/>
      <c r="F11" s="51">
        <v>1</v>
      </c>
      <c r="G11" s="89">
        <v>1</v>
      </c>
      <c r="H11" s="89">
        <v>1</v>
      </c>
      <c r="I11" s="89">
        <v>1</v>
      </c>
      <c r="J11" s="90">
        <v>1</v>
      </c>
      <c r="K11" s="91">
        <v>1</v>
      </c>
      <c r="L11" s="90">
        <v>1</v>
      </c>
      <c r="M11" s="91">
        <v>1</v>
      </c>
      <c r="N11" s="90">
        <v>1</v>
      </c>
      <c r="O11" s="91">
        <v>1</v>
      </c>
      <c r="P11" s="89">
        <v>1</v>
      </c>
      <c r="Q11" s="90">
        <v>1</v>
      </c>
      <c r="R11" s="91">
        <v>1</v>
      </c>
      <c r="S11" s="89">
        <v>1</v>
      </c>
      <c r="T11" s="89">
        <v>1</v>
      </c>
      <c r="U11" s="90">
        <v>1</v>
      </c>
      <c r="V11" s="92">
        <v>1</v>
      </c>
      <c r="W11" s="93">
        <v>1</v>
      </c>
      <c r="X11" s="93">
        <v>1</v>
      </c>
      <c r="Y11" s="93">
        <v>1</v>
      </c>
      <c r="Z11" s="94">
        <v>1</v>
      </c>
      <c r="AA11" s="92">
        <v>1</v>
      </c>
      <c r="AB11" s="94">
        <v>1</v>
      </c>
      <c r="AC11" s="92">
        <v>1</v>
      </c>
      <c r="AD11" s="93">
        <v>1</v>
      </c>
      <c r="AE11" s="90">
        <v>1</v>
      </c>
      <c r="AF11" s="93">
        <v>1</v>
      </c>
      <c r="AG11" s="93">
        <v>1</v>
      </c>
      <c r="AH11" s="93">
        <v>1</v>
      </c>
      <c r="AI11" s="90">
        <v>1</v>
      </c>
      <c r="AJ11" s="90">
        <v>1</v>
      </c>
      <c r="AK11" s="93">
        <v>1</v>
      </c>
      <c r="AL11" s="93">
        <v>1</v>
      </c>
      <c r="AM11" s="89">
        <v>1</v>
      </c>
      <c r="AN11" s="92">
        <v>1</v>
      </c>
      <c r="AO11" s="89">
        <v>1</v>
      </c>
      <c r="AP11" s="89">
        <v>1</v>
      </c>
      <c r="AQ11" s="93">
        <v>1</v>
      </c>
      <c r="AR11" s="93">
        <v>1</v>
      </c>
      <c r="AS11" s="93">
        <v>1</v>
      </c>
      <c r="AT11" s="94">
        <v>1</v>
      </c>
      <c r="AU11" s="91">
        <v>1</v>
      </c>
      <c r="AV11" s="89">
        <v>1</v>
      </c>
      <c r="AW11" s="89">
        <v>1</v>
      </c>
      <c r="AX11" s="89">
        <v>1</v>
      </c>
      <c r="AY11" s="89">
        <v>1</v>
      </c>
      <c r="AZ11" s="90">
        <v>1</v>
      </c>
      <c r="BA11" s="91">
        <v>1</v>
      </c>
      <c r="BB11" s="90">
        <v>1</v>
      </c>
      <c r="BC11" s="91">
        <v>1</v>
      </c>
      <c r="BD11" s="89">
        <v>1</v>
      </c>
      <c r="BE11" s="89">
        <v>1</v>
      </c>
      <c r="BF11" s="90">
        <v>1</v>
      </c>
      <c r="BG11" s="91">
        <v>1</v>
      </c>
      <c r="BH11" s="89">
        <v>1</v>
      </c>
      <c r="BI11" s="89">
        <v>1</v>
      </c>
      <c r="BJ11" s="89">
        <v>1</v>
      </c>
      <c r="BK11" s="95"/>
      <c r="BL11" s="86">
        <f>IF(A11="","",IF(AND(ISERROR(SEARCH("U",E11))=FALSE,CoatedBoards=TRUE),0,IF(AND(ISERROR(SEARCH("C",E11))=FALSE,CoatedBoards=FALSE),0,SUMPRODUCT($E$6:$BK$6,E11:BK11))))</f>
        <v>0</v>
      </c>
      <c r="BM11" s="87">
        <f t="shared" si="0"/>
        <v>1</v>
      </c>
      <c r="BN11" s="87">
        <f>IF(A11="","",IF(BL11&gt;0,MAX(CEILING(BL11/VLOOKUP(A11,TheMatrix,3,FALSE),1)*VLOOKUP(A11,TheMatrix,2,FALSE),VLOOKUP(A11,TheMatrix,4,FALSE)),0))</f>
        <v>0</v>
      </c>
      <c r="BO11" s="175">
        <f>IF(A11="","",IF(BM11&gt;SparingLevel,0,BN11))</f>
        <v>0</v>
      </c>
      <c r="BP11" s="190">
        <v>0</v>
      </c>
      <c r="BQ11" s="187">
        <f t="shared" si="1"/>
        <v>0</v>
      </c>
    </row>
    <row r="12" spans="1:69" ht="12.75" customHeight="1" x14ac:dyDescent="0.2">
      <c r="A12" s="119"/>
      <c r="B12" s="30" t="s">
        <v>127</v>
      </c>
      <c r="C12" s="40"/>
      <c r="D12" s="138"/>
      <c r="E12" s="134"/>
      <c r="F12" s="51"/>
      <c r="G12" s="89"/>
      <c r="H12" s="89"/>
      <c r="I12" s="89"/>
      <c r="J12" s="90"/>
      <c r="K12" s="91"/>
      <c r="L12" s="90"/>
      <c r="M12" s="91"/>
      <c r="N12" s="90"/>
      <c r="O12" s="91"/>
      <c r="P12" s="89"/>
      <c r="Q12" s="90"/>
      <c r="R12" s="91"/>
      <c r="S12" s="89"/>
      <c r="T12" s="89"/>
      <c r="U12" s="90"/>
      <c r="V12" s="92"/>
      <c r="W12" s="93"/>
      <c r="X12" s="93"/>
      <c r="Y12" s="93"/>
      <c r="Z12" s="94"/>
      <c r="AA12" s="92"/>
      <c r="AB12" s="94"/>
      <c r="AC12" s="92"/>
      <c r="AD12" s="93"/>
      <c r="AE12" s="90"/>
      <c r="AF12" s="93"/>
      <c r="AG12" s="93"/>
      <c r="AH12" s="93"/>
      <c r="AI12" s="90"/>
      <c r="AJ12" s="90"/>
      <c r="AK12" s="93"/>
      <c r="AL12" s="93"/>
      <c r="AM12" s="89"/>
      <c r="AN12" s="92"/>
      <c r="AO12" s="89"/>
      <c r="AP12" s="89"/>
      <c r="AQ12" s="93"/>
      <c r="AR12" s="93"/>
      <c r="AS12" s="93"/>
      <c r="AT12" s="94"/>
      <c r="AU12" s="91"/>
      <c r="AV12" s="89"/>
      <c r="AW12" s="89"/>
      <c r="AX12" s="89"/>
      <c r="AY12" s="89"/>
      <c r="AZ12" s="90"/>
      <c r="BA12" s="91"/>
      <c r="BB12" s="90"/>
      <c r="BC12" s="91"/>
      <c r="BD12" s="89"/>
      <c r="BE12" s="89"/>
      <c r="BF12" s="90"/>
      <c r="BG12" s="91"/>
      <c r="BH12" s="89"/>
      <c r="BI12" s="89"/>
      <c r="BJ12" s="89"/>
      <c r="BK12" s="95"/>
      <c r="BL12" s="86" t="str">
        <f>IF(A12="","",IF(AND(ISERROR(SEARCH("U",E12))=FALSE,CoatedBoards=TRUE),0,IF(AND(ISERROR(SEARCH("C",E12))=FALSE,CoatedBoards=FALSE),0,SUMPRODUCT($E$6:$BK$6,E12:BK12))))</f>
        <v/>
      </c>
      <c r="BM12" s="87" t="str">
        <f>IF(A12="","",VLOOKUP(A12,TheMatrix,5,FALSE))</f>
        <v/>
      </c>
      <c r="BN12" s="87" t="str">
        <f>IF(A12="","",IF(BL12&gt;0,MAX(CEILING(BL12/VLOOKUP(A12,TheMatrix,3,FALSE),1)*VLOOKUP(A12,TheMatrix,2,FALSE),VLOOKUP(A12,TheMatrix,4,FALSE)),0))</f>
        <v/>
      </c>
      <c r="BO12" s="88" t="str">
        <f>IF(A12="","",IF(BM12&gt;SparingLevel,0,BN12))</f>
        <v/>
      </c>
      <c r="BP12" s="190"/>
      <c r="BQ12" s="187" t="str">
        <f t="shared" si="1"/>
        <v/>
      </c>
    </row>
    <row r="13" spans="1:69" ht="12.75" customHeight="1" x14ac:dyDescent="0.2">
      <c r="A13" s="119">
        <v>2</v>
      </c>
      <c r="B13" s="122">
        <v>64652745</v>
      </c>
      <c r="C13" s="40" t="s">
        <v>66</v>
      </c>
      <c r="D13" s="138" t="s">
        <v>112</v>
      </c>
      <c r="E13" s="134"/>
      <c r="F13" s="51"/>
      <c r="G13" s="89"/>
      <c r="H13" s="89"/>
      <c r="I13" s="89"/>
      <c r="J13" s="90"/>
      <c r="K13" s="91"/>
      <c r="L13" s="90"/>
      <c r="M13" s="91"/>
      <c r="N13" s="90"/>
      <c r="O13" s="91"/>
      <c r="P13" s="89"/>
      <c r="Q13" s="90"/>
      <c r="R13" s="91"/>
      <c r="S13" s="89"/>
      <c r="T13" s="89"/>
      <c r="U13" s="90"/>
      <c r="V13" s="91"/>
      <c r="W13" s="89"/>
      <c r="X13" s="89"/>
      <c r="Y13" s="89"/>
      <c r="Z13" s="90"/>
      <c r="AA13" s="91"/>
      <c r="AB13" s="90"/>
      <c r="AC13" s="91"/>
      <c r="AD13" s="89"/>
      <c r="AE13" s="90"/>
      <c r="AF13" s="89"/>
      <c r="AG13" s="89"/>
      <c r="AH13" s="89"/>
      <c r="AI13" s="90"/>
      <c r="AJ13" s="90"/>
      <c r="AK13" s="89"/>
      <c r="AL13" s="89"/>
      <c r="AM13" s="89"/>
      <c r="AN13" s="92">
        <v>1</v>
      </c>
      <c r="AO13" s="89">
        <v>1</v>
      </c>
      <c r="AP13" s="89">
        <v>1</v>
      </c>
      <c r="AQ13" s="93">
        <v>1</v>
      </c>
      <c r="AR13" s="93">
        <v>1</v>
      </c>
      <c r="AS13" s="93">
        <v>1</v>
      </c>
      <c r="AT13" s="94">
        <v>1</v>
      </c>
      <c r="AU13" s="91"/>
      <c r="AV13" s="89"/>
      <c r="AW13" s="89"/>
      <c r="AX13" s="89"/>
      <c r="AY13" s="89"/>
      <c r="AZ13" s="90"/>
      <c r="BA13" s="91"/>
      <c r="BB13" s="90"/>
      <c r="BC13" s="91"/>
      <c r="BD13" s="89"/>
      <c r="BE13" s="89"/>
      <c r="BF13" s="90"/>
      <c r="BG13" s="91"/>
      <c r="BH13" s="89"/>
      <c r="BI13" s="89"/>
      <c r="BJ13" s="89"/>
      <c r="BK13" s="95"/>
      <c r="BL13" s="86">
        <f t="shared" ref="BL13:BL80" si="2">IF(A13="","",IF(AND(ISERROR(SEARCH("U",E13))=FALSE,CoatedBoards=TRUE),0,IF(AND(ISERROR(SEARCH("C",E13))=FALSE,CoatedBoards=FALSE),0,SUMPRODUCT($E$6:$BK$6,E13:BK13))))</f>
        <v>0</v>
      </c>
      <c r="BM13" s="87">
        <f t="shared" si="0"/>
        <v>2</v>
      </c>
      <c r="BN13" s="87">
        <f t="shared" ref="BN13:BN80" si="3">IF(A13="","",IF(BL13&gt;0,MAX(CEILING(BL13/VLOOKUP(A13,TheMatrix,3,FALSE),1)*VLOOKUP(A13,TheMatrix,2,FALSE),VLOOKUP(A13,TheMatrix,4,FALSE)),0))</f>
        <v>0</v>
      </c>
      <c r="BO13" s="175">
        <f t="shared" ref="BO13:BO80" si="4">IF(A13="","",IF(BM13&gt;SparingLevel,0,BN13))</f>
        <v>0</v>
      </c>
      <c r="BP13" s="190">
        <v>0</v>
      </c>
      <c r="BQ13" s="187">
        <f t="shared" si="1"/>
        <v>0</v>
      </c>
    </row>
    <row r="14" spans="1:69" ht="12.75" customHeight="1" x14ac:dyDescent="0.2">
      <c r="A14" s="119">
        <v>2</v>
      </c>
      <c r="B14" s="122">
        <v>68258529</v>
      </c>
      <c r="C14" s="40" t="s">
        <v>2</v>
      </c>
      <c r="D14" s="138" t="s">
        <v>112</v>
      </c>
      <c r="E14" s="134"/>
      <c r="F14" s="51"/>
      <c r="G14" s="89"/>
      <c r="H14" s="89"/>
      <c r="I14" s="89"/>
      <c r="J14" s="90"/>
      <c r="K14" s="91"/>
      <c r="L14" s="90"/>
      <c r="M14" s="91"/>
      <c r="N14" s="90"/>
      <c r="O14" s="91"/>
      <c r="P14" s="89"/>
      <c r="Q14" s="90"/>
      <c r="R14" s="91"/>
      <c r="S14" s="89"/>
      <c r="T14" s="89"/>
      <c r="U14" s="90"/>
      <c r="V14" s="91"/>
      <c r="W14" s="89"/>
      <c r="X14" s="89"/>
      <c r="Y14" s="89"/>
      <c r="Z14" s="90"/>
      <c r="AA14" s="91"/>
      <c r="AB14" s="90"/>
      <c r="AC14" s="91"/>
      <c r="AD14" s="89"/>
      <c r="AE14" s="90"/>
      <c r="AF14" s="89"/>
      <c r="AG14" s="89"/>
      <c r="AH14" s="89"/>
      <c r="AI14" s="90"/>
      <c r="AJ14" s="90"/>
      <c r="AK14" s="89"/>
      <c r="AL14" s="89"/>
      <c r="AM14" s="89"/>
      <c r="AN14" s="92">
        <v>1</v>
      </c>
      <c r="AO14" s="89">
        <v>1</v>
      </c>
      <c r="AP14" s="89">
        <v>1</v>
      </c>
      <c r="AQ14" s="93">
        <v>1</v>
      </c>
      <c r="AR14" s="93">
        <v>1</v>
      </c>
      <c r="AS14" s="93">
        <v>1</v>
      </c>
      <c r="AT14" s="94">
        <v>1</v>
      </c>
      <c r="AU14" s="91"/>
      <c r="AV14" s="89"/>
      <c r="AW14" s="89"/>
      <c r="AX14" s="89"/>
      <c r="AY14" s="89"/>
      <c r="AZ14" s="90"/>
      <c r="BA14" s="91"/>
      <c r="BB14" s="90"/>
      <c r="BC14" s="91"/>
      <c r="BD14" s="89"/>
      <c r="BE14" s="89"/>
      <c r="BF14" s="90"/>
      <c r="BG14" s="91"/>
      <c r="BH14" s="89"/>
      <c r="BI14" s="89"/>
      <c r="BJ14" s="89"/>
      <c r="BK14" s="95"/>
      <c r="BL14" s="86">
        <f t="shared" si="2"/>
        <v>0</v>
      </c>
      <c r="BM14" s="87">
        <f t="shared" si="0"/>
        <v>2</v>
      </c>
      <c r="BN14" s="87">
        <f t="shared" si="3"/>
        <v>0</v>
      </c>
      <c r="BO14" s="175">
        <f t="shared" si="4"/>
        <v>0</v>
      </c>
      <c r="BP14" s="190">
        <v>0</v>
      </c>
      <c r="BQ14" s="187">
        <f t="shared" si="1"/>
        <v>0</v>
      </c>
    </row>
    <row r="15" spans="1:69" s="43" customFormat="1" ht="12.75" customHeight="1" x14ac:dyDescent="0.2">
      <c r="A15" s="132">
        <v>2</v>
      </c>
      <c r="B15" s="123">
        <v>64605666</v>
      </c>
      <c r="C15" s="40" t="s">
        <v>114</v>
      </c>
      <c r="D15" s="139" t="s">
        <v>112</v>
      </c>
      <c r="E15" s="135"/>
      <c r="F15" s="51"/>
      <c r="G15" s="89"/>
      <c r="H15" s="89"/>
      <c r="I15" s="89"/>
      <c r="J15" s="90"/>
      <c r="K15" s="91"/>
      <c r="L15" s="90"/>
      <c r="M15" s="91"/>
      <c r="N15" s="90"/>
      <c r="O15" s="91"/>
      <c r="P15" s="89"/>
      <c r="Q15" s="90"/>
      <c r="R15" s="91"/>
      <c r="S15" s="89"/>
      <c r="T15" s="89"/>
      <c r="U15" s="90"/>
      <c r="V15" s="91"/>
      <c r="W15" s="89"/>
      <c r="X15" s="89"/>
      <c r="Y15" s="89"/>
      <c r="Z15" s="90"/>
      <c r="AA15" s="91"/>
      <c r="AB15" s="90"/>
      <c r="AC15" s="91"/>
      <c r="AD15" s="89"/>
      <c r="AE15" s="90"/>
      <c r="AF15" s="89"/>
      <c r="AG15" s="89"/>
      <c r="AH15" s="89"/>
      <c r="AI15" s="90"/>
      <c r="AJ15" s="90"/>
      <c r="AK15" s="89"/>
      <c r="AL15" s="89"/>
      <c r="AM15" s="89"/>
      <c r="AN15" s="92">
        <v>1</v>
      </c>
      <c r="AO15" s="89">
        <v>1</v>
      </c>
      <c r="AP15" s="89">
        <v>1</v>
      </c>
      <c r="AQ15" s="93">
        <v>1</v>
      </c>
      <c r="AR15" s="93">
        <v>1</v>
      </c>
      <c r="AS15" s="93">
        <v>1</v>
      </c>
      <c r="AT15" s="94">
        <v>1</v>
      </c>
      <c r="AU15" s="91"/>
      <c r="AV15" s="89"/>
      <c r="AW15" s="89"/>
      <c r="AX15" s="89"/>
      <c r="AY15" s="89"/>
      <c r="AZ15" s="90"/>
      <c r="BA15" s="91"/>
      <c r="BB15" s="90"/>
      <c r="BC15" s="91"/>
      <c r="BD15" s="89"/>
      <c r="BE15" s="89"/>
      <c r="BF15" s="90"/>
      <c r="BG15" s="91"/>
      <c r="BH15" s="89"/>
      <c r="BI15" s="89"/>
      <c r="BJ15" s="89"/>
      <c r="BK15" s="133"/>
      <c r="BL15" s="86">
        <f t="shared" si="2"/>
        <v>0</v>
      </c>
      <c r="BM15" s="87">
        <f t="shared" si="0"/>
        <v>2</v>
      </c>
      <c r="BN15" s="87">
        <f t="shared" si="3"/>
        <v>0</v>
      </c>
      <c r="BO15" s="175">
        <f t="shared" si="4"/>
        <v>0</v>
      </c>
      <c r="BP15" s="190">
        <v>0</v>
      </c>
      <c r="BQ15" s="188">
        <f t="shared" si="1"/>
        <v>0</v>
      </c>
    </row>
    <row r="16" spans="1:69" ht="12.75" customHeight="1" x14ac:dyDescent="0.2">
      <c r="A16" s="119">
        <v>2</v>
      </c>
      <c r="B16" s="122">
        <v>68257913</v>
      </c>
      <c r="C16" s="40" t="s">
        <v>40</v>
      </c>
      <c r="D16" s="138" t="s">
        <v>112</v>
      </c>
      <c r="E16" s="134"/>
      <c r="F16" s="51"/>
      <c r="G16" s="89"/>
      <c r="H16" s="89"/>
      <c r="I16" s="89"/>
      <c r="J16" s="90"/>
      <c r="K16" s="91"/>
      <c r="L16" s="90"/>
      <c r="M16" s="91"/>
      <c r="N16" s="90"/>
      <c r="O16" s="91"/>
      <c r="P16" s="89"/>
      <c r="Q16" s="90"/>
      <c r="R16" s="91"/>
      <c r="S16" s="89"/>
      <c r="T16" s="89"/>
      <c r="U16" s="90"/>
      <c r="V16" s="91"/>
      <c r="W16" s="89"/>
      <c r="X16" s="89"/>
      <c r="Y16" s="89"/>
      <c r="Z16" s="90"/>
      <c r="AA16" s="91"/>
      <c r="AB16" s="90"/>
      <c r="AC16" s="91"/>
      <c r="AD16" s="89"/>
      <c r="AE16" s="90"/>
      <c r="AF16" s="89"/>
      <c r="AG16" s="89"/>
      <c r="AH16" s="89"/>
      <c r="AI16" s="90"/>
      <c r="AJ16" s="90"/>
      <c r="AK16" s="89"/>
      <c r="AL16" s="89"/>
      <c r="AM16" s="89"/>
      <c r="AN16" s="92">
        <v>1</v>
      </c>
      <c r="AO16" s="89">
        <v>1</v>
      </c>
      <c r="AP16" s="89">
        <v>1</v>
      </c>
      <c r="AQ16" s="93">
        <v>1</v>
      </c>
      <c r="AR16" s="93">
        <v>1</v>
      </c>
      <c r="AS16" s="93">
        <v>1</v>
      </c>
      <c r="AT16" s="94">
        <v>1</v>
      </c>
      <c r="AU16" s="91"/>
      <c r="AV16" s="89"/>
      <c r="AW16" s="89"/>
      <c r="AX16" s="89"/>
      <c r="AY16" s="89"/>
      <c r="AZ16" s="90"/>
      <c r="BA16" s="91"/>
      <c r="BB16" s="90"/>
      <c r="BC16" s="91"/>
      <c r="BD16" s="89"/>
      <c r="BE16" s="89"/>
      <c r="BF16" s="90"/>
      <c r="BG16" s="91"/>
      <c r="BH16" s="89"/>
      <c r="BI16" s="89"/>
      <c r="BJ16" s="89"/>
      <c r="BK16" s="95"/>
      <c r="BL16" s="86">
        <f t="shared" si="2"/>
        <v>0</v>
      </c>
      <c r="BM16" s="87">
        <f t="shared" si="0"/>
        <v>2</v>
      </c>
      <c r="BN16" s="87">
        <f t="shared" si="3"/>
        <v>0</v>
      </c>
      <c r="BO16" s="175">
        <f t="shared" si="4"/>
        <v>0</v>
      </c>
      <c r="BP16" s="190">
        <v>0</v>
      </c>
      <c r="BQ16" s="187">
        <f t="shared" si="1"/>
        <v>0</v>
      </c>
    </row>
    <row r="17" spans="1:69" ht="12.75" customHeight="1" x14ac:dyDescent="0.2">
      <c r="A17" s="119"/>
      <c r="B17" s="27" t="s">
        <v>79</v>
      </c>
      <c r="C17" s="40"/>
      <c r="D17" s="138"/>
      <c r="E17" s="134"/>
      <c r="F17" s="51"/>
      <c r="G17" s="89"/>
      <c r="H17" s="89"/>
      <c r="I17" s="89"/>
      <c r="J17" s="90"/>
      <c r="K17" s="91"/>
      <c r="L17" s="90"/>
      <c r="M17" s="91"/>
      <c r="N17" s="90"/>
      <c r="O17" s="91"/>
      <c r="P17" s="89"/>
      <c r="Q17" s="90"/>
      <c r="R17" s="91"/>
      <c r="S17" s="89"/>
      <c r="T17" s="89"/>
      <c r="U17" s="90"/>
      <c r="V17" s="91"/>
      <c r="W17" s="89"/>
      <c r="X17" s="89"/>
      <c r="Y17" s="89"/>
      <c r="Z17" s="90"/>
      <c r="AA17" s="91"/>
      <c r="AB17" s="90"/>
      <c r="AC17" s="91"/>
      <c r="AD17" s="89"/>
      <c r="AE17" s="90"/>
      <c r="AF17" s="89"/>
      <c r="AG17" s="89"/>
      <c r="AH17" s="89"/>
      <c r="AI17" s="90"/>
      <c r="AJ17" s="90"/>
      <c r="AK17" s="89"/>
      <c r="AL17" s="89"/>
      <c r="AM17" s="89"/>
      <c r="AN17" s="92"/>
      <c r="AO17" s="89"/>
      <c r="AP17" s="89"/>
      <c r="AQ17" s="93"/>
      <c r="AR17" s="93"/>
      <c r="AS17" s="93"/>
      <c r="AT17" s="94"/>
      <c r="AU17" s="91"/>
      <c r="AV17" s="89"/>
      <c r="AW17" s="89"/>
      <c r="AX17" s="89"/>
      <c r="AY17" s="89"/>
      <c r="AZ17" s="90"/>
      <c r="BA17" s="91"/>
      <c r="BB17" s="90"/>
      <c r="BC17" s="91"/>
      <c r="BD17" s="89"/>
      <c r="BE17" s="89"/>
      <c r="BF17" s="90"/>
      <c r="BG17" s="91"/>
      <c r="BH17" s="89"/>
      <c r="BI17" s="89"/>
      <c r="BJ17" s="89"/>
      <c r="BK17" s="95"/>
      <c r="BL17" s="86" t="str">
        <f t="shared" si="2"/>
        <v/>
      </c>
      <c r="BM17" s="87" t="str">
        <f t="shared" ref="BM17:BM93" si="5">IF(A17="","",VLOOKUP(A17,TheMatrix,5,FALSE))</f>
        <v/>
      </c>
      <c r="BN17" s="87" t="str">
        <f t="shared" si="3"/>
        <v/>
      </c>
      <c r="BO17" s="175" t="str">
        <f t="shared" si="4"/>
        <v/>
      </c>
      <c r="BP17" s="190"/>
      <c r="BQ17" s="187" t="str">
        <f t="shared" si="1"/>
        <v/>
      </c>
    </row>
    <row r="18" spans="1:69" ht="12.75" customHeight="1" x14ac:dyDescent="0.2">
      <c r="A18" s="119">
        <v>2</v>
      </c>
      <c r="B18" s="122" t="s">
        <v>122</v>
      </c>
      <c r="C18" s="40" t="s">
        <v>123</v>
      </c>
      <c r="D18" s="138" t="s">
        <v>112</v>
      </c>
      <c r="E18" s="134"/>
      <c r="F18" s="51"/>
      <c r="G18" s="89"/>
      <c r="H18" s="89"/>
      <c r="I18" s="89"/>
      <c r="J18" s="90"/>
      <c r="K18" s="91"/>
      <c r="L18" s="90"/>
      <c r="M18" s="91"/>
      <c r="N18" s="90"/>
      <c r="O18" s="91"/>
      <c r="P18" s="89"/>
      <c r="Q18" s="90"/>
      <c r="R18" s="91"/>
      <c r="S18" s="89"/>
      <c r="T18" s="89"/>
      <c r="U18" s="90"/>
      <c r="V18" s="91"/>
      <c r="W18" s="89"/>
      <c r="X18" s="89"/>
      <c r="Y18" s="89"/>
      <c r="Z18" s="90"/>
      <c r="AA18" s="91"/>
      <c r="AB18" s="90"/>
      <c r="AC18" s="91"/>
      <c r="AD18" s="89"/>
      <c r="AE18" s="90"/>
      <c r="AF18" s="89"/>
      <c r="AG18" s="89"/>
      <c r="AH18" s="89"/>
      <c r="AI18" s="90"/>
      <c r="AJ18" s="90">
        <v>1</v>
      </c>
      <c r="AK18" s="89"/>
      <c r="AL18" s="89"/>
      <c r="AM18" s="89"/>
      <c r="AN18" s="91"/>
      <c r="AO18" s="89"/>
      <c r="AP18" s="89"/>
      <c r="AQ18" s="89"/>
      <c r="AR18" s="89"/>
      <c r="AS18" s="89"/>
      <c r="AT18" s="90"/>
      <c r="AU18" s="91"/>
      <c r="AV18" s="89"/>
      <c r="AW18" s="89"/>
      <c r="AX18" s="89"/>
      <c r="AY18" s="89"/>
      <c r="AZ18" s="90"/>
      <c r="BA18" s="91"/>
      <c r="BB18" s="90"/>
      <c r="BC18" s="91"/>
      <c r="BD18" s="89"/>
      <c r="BE18" s="89"/>
      <c r="BF18" s="90"/>
      <c r="BG18" s="91"/>
      <c r="BH18" s="89"/>
      <c r="BI18" s="89"/>
      <c r="BJ18" s="89"/>
      <c r="BK18" s="95"/>
      <c r="BL18" s="86">
        <f t="shared" si="2"/>
        <v>0</v>
      </c>
      <c r="BM18" s="87">
        <f t="shared" si="0"/>
        <v>2</v>
      </c>
      <c r="BN18" s="87">
        <f t="shared" si="3"/>
        <v>0</v>
      </c>
      <c r="BO18" s="175">
        <f t="shared" si="4"/>
        <v>0</v>
      </c>
      <c r="BP18" s="190">
        <v>0</v>
      </c>
      <c r="BQ18" s="187">
        <f t="shared" si="1"/>
        <v>0</v>
      </c>
    </row>
    <row r="19" spans="1:69" ht="12.75" customHeight="1" x14ac:dyDescent="0.2">
      <c r="A19" s="119">
        <v>2</v>
      </c>
      <c r="B19" s="122">
        <v>68646618</v>
      </c>
      <c r="C19" s="40" t="s">
        <v>67</v>
      </c>
      <c r="D19" s="138" t="s">
        <v>112</v>
      </c>
      <c r="E19" s="134"/>
      <c r="F19" s="51"/>
      <c r="G19" s="89"/>
      <c r="H19" s="89"/>
      <c r="I19" s="89"/>
      <c r="J19" s="90"/>
      <c r="K19" s="91"/>
      <c r="L19" s="90"/>
      <c r="M19" s="91"/>
      <c r="N19" s="90"/>
      <c r="O19" s="91"/>
      <c r="P19" s="89"/>
      <c r="Q19" s="90"/>
      <c r="R19" s="91"/>
      <c r="S19" s="89"/>
      <c r="T19" s="89"/>
      <c r="U19" s="90"/>
      <c r="V19" s="91"/>
      <c r="W19" s="89"/>
      <c r="X19" s="89"/>
      <c r="Y19" s="89"/>
      <c r="Z19" s="90"/>
      <c r="AA19" s="91"/>
      <c r="AB19" s="90"/>
      <c r="AC19" s="91"/>
      <c r="AD19" s="89"/>
      <c r="AE19" s="90"/>
      <c r="AF19" s="89"/>
      <c r="AG19" s="89"/>
      <c r="AH19" s="89"/>
      <c r="AI19" s="90"/>
      <c r="AJ19" s="90"/>
      <c r="AK19" s="89">
        <v>1</v>
      </c>
      <c r="AL19" s="89">
        <v>1</v>
      </c>
      <c r="AM19" s="89"/>
      <c r="AN19" s="91"/>
      <c r="AO19" s="89"/>
      <c r="AP19" s="89"/>
      <c r="AQ19" s="89"/>
      <c r="AR19" s="89"/>
      <c r="AS19" s="89"/>
      <c r="AT19" s="90"/>
      <c r="AU19" s="91"/>
      <c r="AV19" s="89"/>
      <c r="AW19" s="89"/>
      <c r="AX19" s="89"/>
      <c r="AY19" s="89"/>
      <c r="AZ19" s="90"/>
      <c r="BA19" s="91"/>
      <c r="BB19" s="90"/>
      <c r="BC19" s="91"/>
      <c r="BD19" s="89"/>
      <c r="BE19" s="89"/>
      <c r="BF19" s="90"/>
      <c r="BG19" s="91"/>
      <c r="BH19" s="89"/>
      <c r="BI19" s="89"/>
      <c r="BJ19" s="89"/>
      <c r="BK19" s="95"/>
      <c r="BL19" s="86">
        <f t="shared" si="2"/>
        <v>0</v>
      </c>
      <c r="BM19" s="87">
        <f t="shared" si="0"/>
        <v>2</v>
      </c>
      <c r="BN19" s="87">
        <f t="shared" si="3"/>
        <v>0</v>
      </c>
      <c r="BO19" s="175">
        <f t="shared" si="4"/>
        <v>0</v>
      </c>
      <c r="BP19" s="190">
        <v>0</v>
      </c>
      <c r="BQ19" s="187">
        <f t="shared" si="1"/>
        <v>0</v>
      </c>
    </row>
    <row r="20" spans="1:69" ht="12.75" customHeight="1" x14ac:dyDescent="0.2">
      <c r="A20" s="119">
        <v>2</v>
      </c>
      <c r="B20" s="39" t="s">
        <v>95</v>
      </c>
      <c r="C20" s="40" t="s">
        <v>96</v>
      </c>
      <c r="D20" s="138" t="s">
        <v>112</v>
      </c>
      <c r="E20" s="134"/>
      <c r="F20" s="51"/>
      <c r="G20" s="89"/>
      <c r="H20" s="89"/>
      <c r="I20" s="89"/>
      <c r="J20" s="90"/>
      <c r="K20" s="91"/>
      <c r="L20" s="90"/>
      <c r="M20" s="91"/>
      <c r="N20" s="90"/>
      <c r="O20" s="91"/>
      <c r="P20" s="89"/>
      <c r="Q20" s="90"/>
      <c r="R20" s="91"/>
      <c r="S20" s="89"/>
      <c r="T20" s="89"/>
      <c r="U20" s="90"/>
      <c r="V20" s="91"/>
      <c r="W20" s="89"/>
      <c r="X20" s="89"/>
      <c r="Y20" s="89"/>
      <c r="Z20" s="90"/>
      <c r="AA20" s="91"/>
      <c r="AB20" s="90"/>
      <c r="AC20" s="91"/>
      <c r="AD20" s="89"/>
      <c r="AE20" s="90"/>
      <c r="AF20" s="89"/>
      <c r="AG20" s="89"/>
      <c r="AH20" s="89"/>
      <c r="AI20" s="90"/>
      <c r="AJ20" s="90"/>
      <c r="AK20" s="89"/>
      <c r="AL20" s="89"/>
      <c r="AM20" s="89">
        <v>1</v>
      </c>
      <c r="AN20" s="91"/>
      <c r="AO20" s="89"/>
      <c r="AP20" s="89"/>
      <c r="AQ20" s="89"/>
      <c r="AR20" s="89"/>
      <c r="AS20" s="89"/>
      <c r="AT20" s="90"/>
      <c r="AU20" s="91"/>
      <c r="AV20" s="89"/>
      <c r="AW20" s="89"/>
      <c r="AX20" s="89"/>
      <c r="AY20" s="89"/>
      <c r="AZ20" s="90"/>
      <c r="BA20" s="91"/>
      <c r="BB20" s="90"/>
      <c r="BC20" s="91"/>
      <c r="BD20" s="89"/>
      <c r="BE20" s="89"/>
      <c r="BF20" s="90"/>
      <c r="BG20" s="91"/>
      <c r="BH20" s="89"/>
      <c r="BI20" s="89"/>
      <c r="BJ20" s="89"/>
      <c r="BK20" s="95"/>
      <c r="BL20" s="86">
        <f t="shared" si="2"/>
        <v>0</v>
      </c>
      <c r="BM20" s="87">
        <f t="shared" si="0"/>
        <v>2</v>
      </c>
      <c r="BN20" s="87">
        <f t="shared" si="3"/>
        <v>0</v>
      </c>
      <c r="BO20" s="175">
        <f t="shared" si="4"/>
        <v>0</v>
      </c>
      <c r="BP20" s="190">
        <v>0</v>
      </c>
      <c r="BQ20" s="187">
        <f t="shared" si="1"/>
        <v>0</v>
      </c>
    </row>
    <row r="21" spans="1:69" ht="12.75" customHeight="1" x14ac:dyDescent="0.2">
      <c r="A21" s="119">
        <v>2</v>
      </c>
      <c r="B21" s="122">
        <v>68821258</v>
      </c>
      <c r="C21" s="40" t="s">
        <v>86</v>
      </c>
      <c r="D21" s="138" t="s">
        <v>112</v>
      </c>
      <c r="E21" s="134"/>
      <c r="F21" s="51"/>
      <c r="G21" s="89"/>
      <c r="H21" s="89"/>
      <c r="I21" s="89"/>
      <c r="J21" s="90"/>
      <c r="K21" s="91"/>
      <c r="L21" s="90"/>
      <c r="M21" s="91"/>
      <c r="N21" s="90"/>
      <c r="O21" s="91"/>
      <c r="P21" s="89"/>
      <c r="Q21" s="90"/>
      <c r="R21" s="91">
        <v>1</v>
      </c>
      <c r="S21" s="89">
        <v>1</v>
      </c>
      <c r="T21" s="89">
        <v>1</v>
      </c>
      <c r="U21" s="90">
        <v>1</v>
      </c>
      <c r="V21" s="91"/>
      <c r="W21" s="89"/>
      <c r="X21" s="89"/>
      <c r="Y21" s="89"/>
      <c r="Z21" s="90"/>
      <c r="AA21" s="91"/>
      <c r="AB21" s="90"/>
      <c r="AC21" s="91"/>
      <c r="AD21" s="89"/>
      <c r="AE21" s="90"/>
      <c r="AF21" s="89"/>
      <c r="AG21" s="89"/>
      <c r="AH21" s="89"/>
      <c r="AI21" s="90"/>
      <c r="AJ21" s="90"/>
      <c r="AK21" s="89"/>
      <c r="AL21" s="89"/>
      <c r="AM21" s="89"/>
      <c r="AN21" s="91"/>
      <c r="AO21" s="89"/>
      <c r="AP21" s="89"/>
      <c r="AQ21" s="89"/>
      <c r="AR21" s="89"/>
      <c r="AS21" s="89"/>
      <c r="AT21" s="90"/>
      <c r="AU21" s="91"/>
      <c r="AV21" s="89"/>
      <c r="AW21" s="89"/>
      <c r="AX21" s="89"/>
      <c r="AY21" s="89"/>
      <c r="AZ21" s="90"/>
      <c r="BA21" s="91"/>
      <c r="BB21" s="90"/>
      <c r="BC21" s="91"/>
      <c r="BD21" s="89"/>
      <c r="BE21" s="89"/>
      <c r="BF21" s="90"/>
      <c r="BG21" s="91"/>
      <c r="BH21" s="89"/>
      <c r="BI21" s="89"/>
      <c r="BJ21" s="89"/>
      <c r="BK21" s="95"/>
      <c r="BL21" s="86">
        <f t="shared" si="2"/>
        <v>0</v>
      </c>
      <c r="BM21" s="87">
        <f t="shared" si="0"/>
        <v>2</v>
      </c>
      <c r="BN21" s="87">
        <f t="shared" si="3"/>
        <v>0</v>
      </c>
      <c r="BO21" s="175">
        <f t="shared" si="4"/>
        <v>0</v>
      </c>
      <c r="BP21" s="190">
        <v>0</v>
      </c>
      <c r="BQ21" s="187">
        <f t="shared" si="1"/>
        <v>0</v>
      </c>
    </row>
    <row r="22" spans="1:69" ht="12.75" customHeight="1" x14ac:dyDescent="0.2">
      <c r="A22" s="119">
        <v>2</v>
      </c>
      <c r="B22" s="122">
        <v>68212910</v>
      </c>
      <c r="C22" s="40" t="s">
        <v>82</v>
      </c>
      <c r="D22" s="138" t="s">
        <v>112</v>
      </c>
      <c r="E22" s="134"/>
      <c r="F22" s="51"/>
      <c r="G22" s="89"/>
      <c r="H22" s="89"/>
      <c r="I22" s="89"/>
      <c r="J22" s="90"/>
      <c r="K22" s="91"/>
      <c r="L22" s="90"/>
      <c r="M22" s="91"/>
      <c r="N22" s="90"/>
      <c r="O22" s="91"/>
      <c r="P22" s="89"/>
      <c r="Q22" s="90"/>
      <c r="R22" s="91"/>
      <c r="S22" s="89"/>
      <c r="T22" s="89"/>
      <c r="U22" s="90"/>
      <c r="V22" s="91"/>
      <c r="W22" s="89"/>
      <c r="X22" s="89"/>
      <c r="Y22" s="89"/>
      <c r="Z22" s="90"/>
      <c r="AA22" s="91"/>
      <c r="AB22" s="90"/>
      <c r="AC22" s="91"/>
      <c r="AD22" s="89"/>
      <c r="AE22" s="90"/>
      <c r="AF22" s="89"/>
      <c r="AG22" s="89"/>
      <c r="AH22" s="89"/>
      <c r="AI22" s="90"/>
      <c r="AJ22" s="90"/>
      <c r="AK22" s="89"/>
      <c r="AL22" s="89"/>
      <c r="AM22" s="89"/>
      <c r="AN22" s="92">
        <v>1</v>
      </c>
      <c r="AO22" s="89">
        <v>1</v>
      </c>
      <c r="AP22" s="89">
        <v>1</v>
      </c>
      <c r="AQ22" s="93">
        <v>1</v>
      </c>
      <c r="AR22" s="93">
        <v>1</v>
      </c>
      <c r="AS22" s="93">
        <v>1</v>
      </c>
      <c r="AT22" s="94">
        <v>1</v>
      </c>
      <c r="AU22" s="91"/>
      <c r="AV22" s="89"/>
      <c r="AW22" s="89"/>
      <c r="AX22" s="89"/>
      <c r="AY22" s="89"/>
      <c r="AZ22" s="90"/>
      <c r="BA22" s="91"/>
      <c r="BB22" s="90"/>
      <c r="BC22" s="91"/>
      <c r="BD22" s="89"/>
      <c r="BE22" s="89"/>
      <c r="BF22" s="90"/>
      <c r="BG22" s="91"/>
      <c r="BH22" s="89"/>
      <c r="BI22" s="89"/>
      <c r="BJ22" s="89"/>
      <c r="BK22" s="95"/>
      <c r="BL22" s="86">
        <f t="shared" si="2"/>
        <v>0</v>
      </c>
      <c r="BM22" s="87">
        <f t="shared" si="0"/>
        <v>2</v>
      </c>
      <c r="BN22" s="87">
        <f t="shared" si="3"/>
        <v>0</v>
      </c>
      <c r="BO22" s="175">
        <f t="shared" si="4"/>
        <v>0</v>
      </c>
      <c r="BP22" s="190">
        <v>0</v>
      </c>
      <c r="BQ22" s="187">
        <f t="shared" si="1"/>
        <v>0</v>
      </c>
    </row>
    <row r="23" spans="1:69" s="43" customFormat="1" ht="12.75" customHeight="1" x14ac:dyDescent="0.2">
      <c r="A23" s="132">
        <v>2</v>
      </c>
      <c r="B23" s="123">
        <v>68262640</v>
      </c>
      <c r="C23" s="40" t="s">
        <v>113</v>
      </c>
      <c r="D23" s="139" t="s">
        <v>112</v>
      </c>
      <c r="E23" s="135"/>
      <c r="F23" s="51"/>
      <c r="G23" s="89"/>
      <c r="H23" s="89"/>
      <c r="I23" s="89"/>
      <c r="J23" s="90"/>
      <c r="K23" s="91"/>
      <c r="L23" s="90"/>
      <c r="M23" s="91"/>
      <c r="N23" s="90"/>
      <c r="O23" s="91"/>
      <c r="P23" s="89"/>
      <c r="Q23" s="90"/>
      <c r="R23" s="91"/>
      <c r="S23" s="89"/>
      <c r="T23" s="89"/>
      <c r="U23" s="90"/>
      <c r="V23" s="91"/>
      <c r="W23" s="89"/>
      <c r="X23" s="89"/>
      <c r="Y23" s="89"/>
      <c r="Z23" s="90"/>
      <c r="AA23" s="91"/>
      <c r="AB23" s="90"/>
      <c r="AC23" s="91"/>
      <c r="AD23" s="89"/>
      <c r="AE23" s="90"/>
      <c r="AF23" s="89"/>
      <c r="AG23" s="89"/>
      <c r="AH23" s="89"/>
      <c r="AI23" s="90"/>
      <c r="AJ23" s="90"/>
      <c r="AK23" s="89"/>
      <c r="AL23" s="89"/>
      <c r="AM23" s="89"/>
      <c r="AN23" s="92"/>
      <c r="AO23" s="89"/>
      <c r="AP23" s="89"/>
      <c r="AQ23" s="93"/>
      <c r="AR23" s="93"/>
      <c r="AS23" s="93"/>
      <c r="AT23" s="94"/>
      <c r="AU23" s="91"/>
      <c r="AV23" s="89"/>
      <c r="AW23" s="89"/>
      <c r="AX23" s="89"/>
      <c r="AY23" s="89"/>
      <c r="AZ23" s="90"/>
      <c r="BA23" s="91"/>
      <c r="BB23" s="90"/>
      <c r="BC23" s="91"/>
      <c r="BD23" s="89"/>
      <c r="BE23" s="89"/>
      <c r="BF23" s="90"/>
      <c r="BG23" s="91">
        <v>1</v>
      </c>
      <c r="BH23" s="89">
        <v>1</v>
      </c>
      <c r="BI23" s="89">
        <v>1</v>
      </c>
      <c r="BJ23" s="89">
        <v>1</v>
      </c>
      <c r="BK23" s="133"/>
      <c r="BL23" s="86">
        <f t="shared" si="2"/>
        <v>0</v>
      </c>
      <c r="BM23" s="87">
        <f t="shared" si="0"/>
        <v>2</v>
      </c>
      <c r="BN23" s="87">
        <f t="shared" si="3"/>
        <v>0</v>
      </c>
      <c r="BO23" s="175">
        <f t="shared" si="4"/>
        <v>0</v>
      </c>
      <c r="BP23" s="190">
        <v>0</v>
      </c>
      <c r="BQ23" s="188">
        <f t="shared" si="1"/>
        <v>0</v>
      </c>
    </row>
    <row r="24" spans="1:69" s="43" customFormat="1" ht="12.75" customHeight="1" x14ac:dyDescent="0.2">
      <c r="A24" s="132">
        <v>12</v>
      </c>
      <c r="B24" s="123" t="s">
        <v>185</v>
      </c>
      <c r="C24" s="40" t="s">
        <v>172</v>
      </c>
      <c r="D24" s="139" t="s">
        <v>112</v>
      </c>
      <c r="E24" s="135"/>
      <c r="F24" s="51">
        <v>1</v>
      </c>
      <c r="G24" s="51">
        <v>1</v>
      </c>
      <c r="H24" s="51">
        <v>1</v>
      </c>
      <c r="I24" s="51">
        <v>1</v>
      </c>
      <c r="J24" s="146">
        <v>1</v>
      </c>
      <c r="K24" s="145">
        <v>1</v>
      </c>
      <c r="L24" s="146">
        <v>1</v>
      </c>
      <c r="M24" s="145">
        <v>1</v>
      </c>
      <c r="N24" s="146">
        <v>1</v>
      </c>
      <c r="O24" s="145">
        <v>1</v>
      </c>
      <c r="P24" s="51">
        <v>1</v>
      </c>
      <c r="Q24" s="51">
        <v>1</v>
      </c>
      <c r="R24" s="91"/>
      <c r="S24" s="89"/>
      <c r="T24" s="89"/>
      <c r="U24" s="90"/>
      <c r="V24" s="51">
        <v>1</v>
      </c>
      <c r="W24" s="51">
        <v>1</v>
      </c>
      <c r="X24" s="51">
        <v>1</v>
      </c>
      <c r="Y24" s="51">
        <v>1</v>
      </c>
      <c r="Z24" s="146">
        <v>1</v>
      </c>
      <c r="AA24" s="145">
        <v>1</v>
      </c>
      <c r="AB24" s="146">
        <v>1</v>
      </c>
      <c r="AC24" s="145">
        <v>1</v>
      </c>
      <c r="AD24" s="51">
        <v>1</v>
      </c>
      <c r="AE24" s="146">
        <v>1</v>
      </c>
      <c r="AF24" s="145">
        <v>1</v>
      </c>
      <c r="AG24" s="51">
        <v>1</v>
      </c>
      <c r="AH24" s="51">
        <v>1</v>
      </c>
      <c r="AI24" s="146">
        <v>1</v>
      </c>
      <c r="AJ24" s="147"/>
      <c r="AK24" s="89"/>
      <c r="AL24" s="89"/>
      <c r="AM24" s="89"/>
      <c r="AN24" s="92"/>
      <c r="AO24" s="89"/>
      <c r="AP24" s="89"/>
      <c r="AQ24" s="93"/>
      <c r="AR24" s="93"/>
      <c r="AS24" s="93"/>
      <c r="AT24" s="94"/>
      <c r="AU24" s="51">
        <v>1</v>
      </c>
      <c r="AV24" s="51">
        <v>1</v>
      </c>
      <c r="AW24" s="51">
        <v>1</v>
      </c>
      <c r="AX24" s="51">
        <v>1</v>
      </c>
      <c r="AY24" s="51">
        <v>1</v>
      </c>
      <c r="AZ24" s="146">
        <v>1</v>
      </c>
      <c r="BA24" s="145">
        <v>1</v>
      </c>
      <c r="BB24" s="146">
        <v>1</v>
      </c>
      <c r="BC24" s="145">
        <v>1</v>
      </c>
      <c r="BD24" s="51">
        <v>1</v>
      </c>
      <c r="BE24" s="51">
        <v>1</v>
      </c>
      <c r="BF24" s="51">
        <v>1</v>
      </c>
      <c r="BG24" s="91"/>
      <c r="BH24" s="89"/>
      <c r="BI24" s="89"/>
      <c r="BJ24" s="89"/>
      <c r="BK24" s="133"/>
      <c r="BL24" s="86">
        <f t="shared" si="2"/>
        <v>0</v>
      </c>
      <c r="BM24" s="87"/>
      <c r="BN24" s="87">
        <f t="shared" si="3"/>
        <v>0</v>
      </c>
      <c r="BO24" s="175">
        <f t="shared" si="4"/>
        <v>0</v>
      </c>
      <c r="BP24" s="190"/>
      <c r="BQ24" s="188">
        <f t="shared" si="1"/>
        <v>0</v>
      </c>
    </row>
    <row r="25" spans="1:69" ht="12.75" customHeight="1" x14ac:dyDescent="0.2">
      <c r="A25" s="119"/>
      <c r="B25" s="27" t="s">
        <v>80</v>
      </c>
      <c r="C25" s="40"/>
      <c r="D25" s="138"/>
      <c r="E25" s="134"/>
      <c r="F25" s="51"/>
      <c r="G25" s="89"/>
      <c r="H25" s="89"/>
      <c r="I25" s="89"/>
      <c r="J25" s="90"/>
      <c r="K25" s="91"/>
      <c r="L25" s="90"/>
      <c r="M25" s="91"/>
      <c r="N25" s="90"/>
      <c r="O25" s="91"/>
      <c r="P25" s="89"/>
      <c r="Q25" s="90"/>
      <c r="R25" s="91"/>
      <c r="S25" s="89"/>
      <c r="T25" s="89"/>
      <c r="U25" s="90"/>
      <c r="V25" s="91"/>
      <c r="W25" s="89"/>
      <c r="X25" s="89"/>
      <c r="Y25" s="89"/>
      <c r="Z25" s="90"/>
      <c r="AA25" s="91"/>
      <c r="AB25" s="90"/>
      <c r="AC25" s="91"/>
      <c r="AD25" s="89"/>
      <c r="AE25" s="90"/>
      <c r="AF25" s="89"/>
      <c r="AG25" s="89"/>
      <c r="AH25" s="89"/>
      <c r="AI25" s="90"/>
      <c r="AJ25" s="90"/>
      <c r="AK25" s="89"/>
      <c r="AL25" s="89"/>
      <c r="AM25" s="89"/>
      <c r="AN25" s="91"/>
      <c r="AO25" s="89"/>
      <c r="AP25" s="89"/>
      <c r="AQ25" s="89"/>
      <c r="AR25" s="93"/>
      <c r="AS25" s="93"/>
      <c r="AT25" s="94"/>
      <c r="AU25" s="91"/>
      <c r="AV25" s="89"/>
      <c r="AW25" s="89"/>
      <c r="AX25" s="89"/>
      <c r="AY25" s="89"/>
      <c r="AZ25" s="90"/>
      <c r="BA25" s="91"/>
      <c r="BB25" s="90"/>
      <c r="BC25" s="91"/>
      <c r="BD25" s="89"/>
      <c r="BE25" s="89"/>
      <c r="BF25" s="90"/>
      <c r="BG25" s="91"/>
      <c r="BH25" s="89"/>
      <c r="BI25" s="89"/>
      <c r="BJ25" s="89"/>
      <c r="BK25" s="95"/>
      <c r="BL25" s="86" t="str">
        <f t="shared" si="2"/>
        <v/>
      </c>
      <c r="BM25" s="87" t="str">
        <f t="shared" si="5"/>
        <v/>
      </c>
      <c r="BN25" s="87" t="str">
        <f t="shared" si="3"/>
        <v/>
      </c>
      <c r="BO25" s="175" t="str">
        <f t="shared" si="4"/>
        <v/>
      </c>
      <c r="BP25" s="190"/>
      <c r="BQ25" s="187" t="str">
        <f t="shared" ref="BQ25:BQ43" si="6">IF(A25="","",IF(ISERROR(BO25*BP25),IF(BO25&lt;&gt;0,"Ask for Quote",0),BO25*BP25))</f>
        <v/>
      </c>
    </row>
    <row r="26" spans="1:69" ht="12.75" customHeight="1" x14ac:dyDescent="0.2">
      <c r="A26" s="119">
        <v>3</v>
      </c>
      <c r="B26" s="122">
        <v>64642570</v>
      </c>
      <c r="C26" s="40" t="s">
        <v>270</v>
      </c>
      <c r="D26" s="138" t="s">
        <v>112</v>
      </c>
      <c r="E26" s="134"/>
      <c r="F26" s="51"/>
      <c r="G26" s="89"/>
      <c r="H26" s="89"/>
      <c r="I26" s="89"/>
      <c r="J26" s="90"/>
      <c r="K26" s="91"/>
      <c r="L26" s="90"/>
      <c r="M26" s="91"/>
      <c r="N26" s="90"/>
      <c r="O26" s="91"/>
      <c r="P26" s="89"/>
      <c r="Q26" s="90"/>
      <c r="R26" s="91">
        <v>3</v>
      </c>
      <c r="S26" s="89">
        <v>3</v>
      </c>
      <c r="T26" s="89"/>
      <c r="U26" s="90"/>
      <c r="V26" s="91"/>
      <c r="W26" s="89"/>
      <c r="X26" s="89"/>
      <c r="Y26" s="89"/>
      <c r="Z26" s="90"/>
      <c r="AA26" s="91"/>
      <c r="AB26" s="90"/>
      <c r="AC26" s="91"/>
      <c r="AD26" s="89"/>
      <c r="AE26" s="90"/>
      <c r="AF26" s="89"/>
      <c r="AG26" s="89"/>
      <c r="AH26" s="89"/>
      <c r="AI26" s="90"/>
      <c r="AJ26" s="90"/>
      <c r="AK26" s="89">
        <v>3</v>
      </c>
      <c r="AL26" s="89">
        <v>3</v>
      </c>
      <c r="AM26" s="89">
        <v>3</v>
      </c>
      <c r="AN26" s="91"/>
      <c r="AO26" s="89"/>
      <c r="AP26" s="89"/>
      <c r="AQ26" s="89"/>
      <c r="AR26" s="89"/>
      <c r="AS26" s="89"/>
      <c r="AT26" s="90"/>
      <c r="AU26" s="91"/>
      <c r="AV26" s="89"/>
      <c r="AW26" s="89"/>
      <c r="AX26" s="89"/>
      <c r="AY26" s="89"/>
      <c r="AZ26" s="90"/>
      <c r="BA26" s="91"/>
      <c r="BB26" s="90"/>
      <c r="BC26" s="91"/>
      <c r="BD26" s="89"/>
      <c r="BE26" s="89"/>
      <c r="BF26" s="90"/>
      <c r="BG26" s="91"/>
      <c r="BH26" s="89"/>
      <c r="BI26" s="89"/>
      <c r="BJ26" s="89"/>
      <c r="BK26" s="95"/>
      <c r="BL26" s="86">
        <f t="shared" si="2"/>
        <v>0</v>
      </c>
      <c r="BM26" s="87">
        <f t="shared" si="0"/>
        <v>3</v>
      </c>
      <c r="BN26" s="87">
        <f t="shared" si="3"/>
        <v>0</v>
      </c>
      <c r="BO26" s="175">
        <f t="shared" si="4"/>
        <v>0</v>
      </c>
      <c r="BP26" s="190">
        <v>0</v>
      </c>
      <c r="BQ26" s="187">
        <f t="shared" si="6"/>
        <v>0</v>
      </c>
    </row>
    <row r="27" spans="1:69" s="43" customFormat="1" ht="12.75" customHeight="1" x14ac:dyDescent="0.2">
      <c r="A27" s="132">
        <v>3</v>
      </c>
      <c r="B27" s="123">
        <v>64605585</v>
      </c>
      <c r="C27" s="40" t="s">
        <v>271</v>
      </c>
      <c r="D27" s="139" t="s">
        <v>112</v>
      </c>
      <c r="E27" s="135"/>
      <c r="F27" s="51"/>
      <c r="G27" s="89"/>
      <c r="H27" s="89"/>
      <c r="I27" s="89"/>
      <c r="J27" s="90"/>
      <c r="K27" s="91"/>
      <c r="L27" s="90"/>
      <c r="M27" s="91"/>
      <c r="N27" s="90"/>
      <c r="O27" s="91"/>
      <c r="P27" s="89"/>
      <c r="Q27" s="90"/>
      <c r="R27" s="91"/>
      <c r="S27" s="89"/>
      <c r="T27" s="89"/>
      <c r="U27" s="90"/>
      <c r="V27" s="91"/>
      <c r="W27" s="89"/>
      <c r="X27" s="89"/>
      <c r="Y27" s="89"/>
      <c r="Z27" s="90"/>
      <c r="AA27" s="91"/>
      <c r="AB27" s="90"/>
      <c r="AC27" s="91"/>
      <c r="AD27" s="89"/>
      <c r="AE27" s="90"/>
      <c r="AF27" s="89"/>
      <c r="AG27" s="89"/>
      <c r="AH27" s="89"/>
      <c r="AI27" s="90"/>
      <c r="AJ27" s="90">
        <v>3</v>
      </c>
      <c r="AK27" s="89"/>
      <c r="AL27" s="89"/>
      <c r="AM27" s="89"/>
      <c r="AN27" s="91"/>
      <c r="AO27" s="89"/>
      <c r="AP27" s="89"/>
      <c r="AQ27" s="89"/>
      <c r="AR27" s="89"/>
      <c r="AS27" s="89"/>
      <c r="AT27" s="90"/>
      <c r="AU27" s="91"/>
      <c r="AV27" s="89"/>
      <c r="AW27" s="89"/>
      <c r="AX27" s="89"/>
      <c r="AY27" s="89"/>
      <c r="AZ27" s="90"/>
      <c r="BA27" s="91"/>
      <c r="BB27" s="90"/>
      <c r="BC27" s="91"/>
      <c r="BD27" s="89"/>
      <c r="BE27" s="89"/>
      <c r="BF27" s="90"/>
      <c r="BG27" s="91"/>
      <c r="BH27" s="89"/>
      <c r="BI27" s="89"/>
      <c r="BJ27" s="89"/>
      <c r="BK27" s="133"/>
      <c r="BL27" s="86">
        <f t="shared" si="2"/>
        <v>0</v>
      </c>
      <c r="BM27" s="87">
        <f t="shared" si="0"/>
        <v>3</v>
      </c>
      <c r="BN27" s="87">
        <f t="shared" si="3"/>
        <v>0</v>
      </c>
      <c r="BO27" s="175">
        <f t="shared" si="4"/>
        <v>0</v>
      </c>
      <c r="BP27" s="190">
        <v>0</v>
      </c>
      <c r="BQ27" s="188">
        <f t="shared" si="6"/>
        <v>0</v>
      </c>
    </row>
    <row r="28" spans="1:69" ht="12.75" customHeight="1" x14ac:dyDescent="0.2">
      <c r="A28" s="119">
        <v>3</v>
      </c>
      <c r="B28" s="39" t="s">
        <v>91</v>
      </c>
      <c r="C28" s="40" t="s">
        <v>273</v>
      </c>
      <c r="D28" s="138" t="s">
        <v>112</v>
      </c>
      <c r="E28" s="134"/>
      <c r="F28" s="51"/>
      <c r="G28" s="89"/>
      <c r="H28" s="89"/>
      <c r="I28" s="89"/>
      <c r="J28" s="90"/>
      <c r="K28" s="91"/>
      <c r="L28" s="90"/>
      <c r="M28" s="91"/>
      <c r="N28" s="90"/>
      <c r="O28" s="91"/>
      <c r="P28" s="89"/>
      <c r="Q28" s="90"/>
      <c r="R28" s="91"/>
      <c r="S28" s="89"/>
      <c r="T28" s="89">
        <v>3</v>
      </c>
      <c r="U28" s="90">
        <v>3</v>
      </c>
      <c r="V28" s="91"/>
      <c r="W28" s="89"/>
      <c r="X28" s="89"/>
      <c r="Y28" s="89"/>
      <c r="Z28" s="90"/>
      <c r="AA28" s="91"/>
      <c r="AB28" s="90"/>
      <c r="AC28" s="91"/>
      <c r="AD28" s="89"/>
      <c r="AE28" s="90"/>
      <c r="AF28" s="89"/>
      <c r="AG28" s="89"/>
      <c r="AH28" s="89"/>
      <c r="AI28" s="90"/>
      <c r="AJ28" s="90"/>
      <c r="AK28" s="89"/>
      <c r="AL28" s="89"/>
      <c r="AM28" s="89"/>
      <c r="AN28" s="91"/>
      <c r="AO28" s="89"/>
      <c r="AP28" s="89"/>
      <c r="AQ28" s="89"/>
      <c r="AR28" s="93"/>
      <c r="AS28" s="93"/>
      <c r="AT28" s="94"/>
      <c r="AU28" s="91"/>
      <c r="AV28" s="89"/>
      <c r="AW28" s="89"/>
      <c r="AX28" s="89"/>
      <c r="AY28" s="89"/>
      <c r="AZ28" s="90"/>
      <c r="BA28" s="91"/>
      <c r="BB28" s="90"/>
      <c r="BC28" s="91"/>
      <c r="BD28" s="89"/>
      <c r="BE28" s="89"/>
      <c r="BF28" s="90"/>
      <c r="BG28" s="91"/>
      <c r="BH28" s="89"/>
      <c r="BI28" s="89"/>
      <c r="BJ28" s="89"/>
      <c r="BK28" s="95"/>
      <c r="BL28" s="86">
        <f t="shared" si="2"/>
        <v>0</v>
      </c>
      <c r="BM28" s="87">
        <f t="shared" si="0"/>
        <v>3</v>
      </c>
      <c r="BN28" s="87">
        <f t="shared" si="3"/>
        <v>0</v>
      </c>
      <c r="BO28" s="175">
        <f t="shared" si="4"/>
        <v>0</v>
      </c>
      <c r="BP28" s="190">
        <v>0</v>
      </c>
      <c r="BQ28" s="187">
        <f t="shared" si="6"/>
        <v>0</v>
      </c>
    </row>
    <row r="29" spans="1:69" ht="12.75" customHeight="1" x14ac:dyDescent="0.2">
      <c r="A29" s="119">
        <v>3</v>
      </c>
      <c r="B29" s="39" t="s">
        <v>115</v>
      </c>
      <c r="C29" s="40" t="s">
        <v>274</v>
      </c>
      <c r="D29" s="138" t="s">
        <v>112</v>
      </c>
      <c r="E29" s="134"/>
      <c r="F29" s="51"/>
      <c r="G29" s="89"/>
      <c r="H29" s="89"/>
      <c r="I29" s="89"/>
      <c r="J29" s="90"/>
      <c r="K29" s="91"/>
      <c r="L29" s="90"/>
      <c r="M29" s="91"/>
      <c r="N29" s="90"/>
      <c r="O29" s="91"/>
      <c r="P29" s="89"/>
      <c r="Q29" s="90"/>
      <c r="R29" s="91"/>
      <c r="S29" s="89"/>
      <c r="T29" s="89"/>
      <c r="U29" s="90"/>
      <c r="V29" s="91"/>
      <c r="W29" s="89"/>
      <c r="X29" s="89"/>
      <c r="Y29" s="89"/>
      <c r="Z29" s="90"/>
      <c r="AA29" s="91"/>
      <c r="AB29" s="90"/>
      <c r="AC29" s="91"/>
      <c r="AD29" s="89"/>
      <c r="AE29" s="90"/>
      <c r="AF29" s="89"/>
      <c r="AG29" s="89"/>
      <c r="AH29" s="89"/>
      <c r="AI29" s="90"/>
      <c r="AJ29" s="90"/>
      <c r="AK29" s="89"/>
      <c r="AL29" s="89"/>
      <c r="AM29" s="89"/>
      <c r="AN29" s="91"/>
      <c r="AO29" s="89"/>
      <c r="AP29" s="89"/>
      <c r="AQ29" s="89"/>
      <c r="AR29" s="93"/>
      <c r="AS29" s="93"/>
      <c r="AT29" s="94"/>
      <c r="AU29" s="91"/>
      <c r="AV29" s="89"/>
      <c r="AW29" s="89"/>
      <c r="AX29" s="89"/>
      <c r="AY29" s="89"/>
      <c r="AZ29" s="90"/>
      <c r="BA29" s="91"/>
      <c r="BB29" s="90"/>
      <c r="BC29" s="91"/>
      <c r="BD29" s="89"/>
      <c r="BE29" s="89"/>
      <c r="BF29" s="90"/>
      <c r="BG29" s="91">
        <v>3</v>
      </c>
      <c r="BH29" s="89">
        <v>3</v>
      </c>
      <c r="BI29" s="89">
        <v>3</v>
      </c>
      <c r="BJ29" s="89">
        <v>3</v>
      </c>
      <c r="BK29" s="95"/>
      <c r="BL29" s="86">
        <f t="shared" si="2"/>
        <v>0</v>
      </c>
      <c r="BM29" s="87">
        <f t="shared" si="0"/>
        <v>3</v>
      </c>
      <c r="BN29" s="87">
        <f t="shared" si="3"/>
        <v>0</v>
      </c>
      <c r="BO29" s="175">
        <f t="shared" si="4"/>
        <v>0</v>
      </c>
      <c r="BP29" s="190">
        <v>0</v>
      </c>
      <c r="BQ29" s="187">
        <f t="shared" si="6"/>
        <v>0</v>
      </c>
    </row>
    <row r="30" spans="1:69" ht="12.75" customHeight="1" x14ac:dyDescent="0.2">
      <c r="A30" s="119">
        <v>3</v>
      </c>
      <c r="B30" s="122">
        <v>58918733</v>
      </c>
      <c r="C30" s="40" t="s">
        <v>272</v>
      </c>
      <c r="D30" s="138" t="s">
        <v>112</v>
      </c>
      <c r="E30" s="134"/>
      <c r="F30" s="51"/>
      <c r="G30" s="89"/>
      <c r="H30" s="89"/>
      <c r="I30" s="89"/>
      <c r="J30" s="90"/>
      <c r="K30" s="91"/>
      <c r="L30" s="90"/>
      <c r="M30" s="91"/>
      <c r="N30" s="90"/>
      <c r="O30" s="91"/>
      <c r="P30" s="89"/>
      <c r="Q30" s="90"/>
      <c r="R30" s="91"/>
      <c r="S30" s="89"/>
      <c r="T30" s="89"/>
      <c r="U30" s="90"/>
      <c r="V30" s="91"/>
      <c r="W30" s="89"/>
      <c r="X30" s="89"/>
      <c r="Y30" s="89"/>
      <c r="Z30" s="90"/>
      <c r="AA30" s="91"/>
      <c r="AB30" s="90"/>
      <c r="AC30" s="91"/>
      <c r="AD30" s="89"/>
      <c r="AE30" s="90"/>
      <c r="AF30" s="89"/>
      <c r="AG30" s="89"/>
      <c r="AH30" s="89"/>
      <c r="AI30" s="90"/>
      <c r="AJ30" s="90"/>
      <c r="AK30" s="89"/>
      <c r="AL30" s="89"/>
      <c r="AM30" s="89"/>
      <c r="AN30" s="92">
        <v>3</v>
      </c>
      <c r="AO30" s="89">
        <v>3</v>
      </c>
      <c r="AP30" s="89">
        <v>3</v>
      </c>
      <c r="AQ30" s="93"/>
      <c r="AR30" s="89"/>
      <c r="AS30" s="89"/>
      <c r="AT30" s="90"/>
      <c r="AU30" s="91"/>
      <c r="AV30" s="89"/>
      <c r="AW30" s="89"/>
      <c r="AX30" s="89"/>
      <c r="AY30" s="89"/>
      <c r="AZ30" s="90"/>
      <c r="BA30" s="91"/>
      <c r="BB30" s="90"/>
      <c r="BC30" s="91"/>
      <c r="BD30" s="89"/>
      <c r="BE30" s="89"/>
      <c r="BF30" s="90"/>
      <c r="BG30" s="91"/>
      <c r="BH30" s="89"/>
      <c r="BI30" s="89"/>
      <c r="BJ30" s="89"/>
      <c r="BK30" s="95"/>
      <c r="BL30" s="86">
        <f t="shared" si="2"/>
        <v>0</v>
      </c>
      <c r="BM30" s="87">
        <f t="shared" si="0"/>
        <v>3</v>
      </c>
      <c r="BN30" s="87">
        <f t="shared" si="3"/>
        <v>0</v>
      </c>
      <c r="BO30" s="175">
        <f t="shared" si="4"/>
        <v>0</v>
      </c>
      <c r="BP30" s="190">
        <v>0</v>
      </c>
      <c r="BQ30" s="187">
        <f t="shared" si="6"/>
        <v>0</v>
      </c>
    </row>
    <row r="31" spans="1:69" ht="12.75" customHeight="1" x14ac:dyDescent="0.2">
      <c r="A31" s="119">
        <v>3</v>
      </c>
      <c r="B31" s="179">
        <v>64635298</v>
      </c>
      <c r="C31" s="40" t="s">
        <v>302</v>
      </c>
      <c r="D31" s="138" t="s">
        <v>112</v>
      </c>
      <c r="E31" s="134"/>
      <c r="F31" s="51"/>
      <c r="G31" s="89"/>
      <c r="H31" s="89"/>
      <c r="I31" s="89"/>
      <c r="J31" s="90"/>
      <c r="K31" s="91"/>
      <c r="L31" s="90"/>
      <c r="M31" s="91"/>
      <c r="N31" s="90"/>
      <c r="O31" s="91"/>
      <c r="P31" s="89"/>
      <c r="Q31" s="90"/>
      <c r="R31" s="91"/>
      <c r="S31" s="89"/>
      <c r="T31" s="89"/>
      <c r="U31" s="90"/>
      <c r="V31" s="91"/>
      <c r="W31" s="89"/>
      <c r="X31" s="89"/>
      <c r="Y31" s="89"/>
      <c r="Z31" s="90"/>
      <c r="AA31" s="91"/>
      <c r="AB31" s="90"/>
      <c r="AC31" s="91"/>
      <c r="AD31" s="89"/>
      <c r="AE31" s="90"/>
      <c r="AF31" s="89"/>
      <c r="AG31" s="89"/>
      <c r="AH31" s="89"/>
      <c r="AI31" s="90"/>
      <c r="AJ31" s="90"/>
      <c r="AK31" s="89"/>
      <c r="AL31" s="89"/>
      <c r="AM31" s="89"/>
      <c r="AN31" s="91"/>
      <c r="AO31" s="89"/>
      <c r="AP31" s="89"/>
      <c r="AQ31" s="89">
        <v>3</v>
      </c>
      <c r="AR31" s="93">
        <v>3</v>
      </c>
      <c r="AS31" s="93">
        <v>3</v>
      </c>
      <c r="AT31" s="94">
        <v>3</v>
      </c>
      <c r="AU31" s="91"/>
      <c r="AV31" s="89"/>
      <c r="AW31" s="89"/>
      <c r="AX31" s="89"/>
      <c r="AY31" s="89"/>
      <c r="AZ31" s="90"/>
      <c r="BA31" s="91"/>
      <c r="BB31" s="90"/>
      <c r="BC31" s="91"/>
      <c r="BD31" s="89"/>
      <c r="BE31" s="89"/>
      <c r="BF31" s="90"/>
      <c r="BG31" s="91"/>
      <c r="BH31" s="89"/>
      <c r="BI31" s="89"/>
      <c r="BJ31" s="89"/>
      <c r="BK31" s="95"/>
      <c r="BL31" s="86">
        <f t="shared" si="2"/>
        <v>0</v>
      </c>
      <c r="BM31" s="87">
        <f t="shared" si="0"/>
        <v>3</v>
      </c>
      <c r="BN31" s="87">
        <f t="shared" si="3"/>
        <v>0</v>
      </c>
      <c r="BO31" s="175">
        <f t="shared" si="4"/>
        <v>0</v>
      </c>
      <c r="BP31" s="190">
        <v>0</v>
      </c>
      <c r="BQ31" s="187">
        <f t="shared" si="6"/>
        <v>0</v>
      </c>
    </row>
    <row r="32" spans="1:69" s="43" customFormat="1" ht="12.75" customHeight="1" x14ac:dyDescent="0.2">
      <c r="A32" s="132">
        <v>12</v>
      </c>
      <c r="B32" s="123" t="s">
        <v>185</v>
      </c>
      <c r="C32" s="40" t="s">
        <v>170</v>
      </c>
      <c r="D32" s="139" t="s">
        <v>112</v>
      </c>
      <c r="E32" s="135"/>
      <c r="F32" s="51">
        <v>1</v>
      </c>
      <c r="G32" s="51">
        <v>1</v>
      </c>
      <c r="H32" s="51">
        <v>1</v>
      </c>
      <c r="I32" s="51">
        <v>1</v>
      </c>
      <c r="J32" s="146">
        <v>1</v>
      </c>
      <c r="K32" s="145">
        <v>1</v>
      </c>
      <c r="L32" s="146">
        <v>1</v>
      </c>
      <c r="M32" s="145">
        <v>1</v>
      </c>
      <c r="N32" s="146">
        <v>1</v>
      </c>
      <c r="O32" s="145">
        <v>1</v>
      </c>
      <c r="P32" s="51">
        <v>1</v>
      </c>
      <c r="Q32" s="51">
        <v>1</v>
      </c>
      <c r="R32" s="91"/>
      <c r="S32" s="89"/>
      <c r="T32" s="89"/>
      <c r="U32" s="90"/>
      <c r="V32" s="51">
        <v>1</v>
      </c>
      <c r="W32" s="51">
        <v>1</v>
      </c>
      <c r="X32" s="51">
        <v>1</v>
      </c>
      <c r="Y32" s="51">
        <v>1</v>
      </c>
      <c r="Z32" s="146">
        <v>1</v>
      </c>
      <c r="AA32" s="145">
        <v>1</v>
      </c>
      <c r="AB32" s="146">
        <v>1</v>
      </c>
      <c r="AC32" s="145">
        <v>1</v>
      </c>
      <c r="AD32" s="51">
        <v>1</v>
      </c>
      <c r="AE32" s="146">
        <v>1</v>
      </c>
      <c r="AF32" s="145">
        <v>1</v>
      </c>
      <c r="AG32" s="51">
        <v>1</v>
      </c>
      <c r="AH32" s="51">
        <v>1</v>
      </c>
      <c r="AI32" s="146">
        <v>1</v>
      </c>
      <c r="AJ32" s="147"/>
      <c r="AK32" s="89"/>
      <c r="AL32" s="89"/>
      <c r="AM32" s="89"/>
      <c r="AN32" s="92"/>
      <c r="AO32" s="89"/>
      <c r="AP32" s="89"/>
      <c r="AQ32" s="93"/>
      <c r="AR32" s="93"/>
      <c r="AS32" s="93"/>
      <c r="AT32" s="94"/>
      <c r="AU32" s="51">
        <v>1</v>
      </c>
      <c r="AV32" s="51">
        <v>1</v>
      </c>
      <c r="AW32" s="51">
        <v>1</v>
      </c>
      <c r="AX32" s="51">
        <v>1</v>
      </c>
      <c r="AY32" s="51">
        <v>1</v>
      </c>
      <c r="AZ32" s="146">
        <v>1</v>
      </c>
      <c r="BA32" s="145">
        <v>1</v>
      </c>
      <c r="BB32" s="146">
        <v>1</v>
      </c>
      <c r="BC32" s="145">
        <v>1</v>
      </c>
      <c r="BD32" s="51">
        <v>1</v>
      </c>
      <c r="BE32" s="51">
        <v>1</v>
      </c>
      <c r="BF32" s="51">
        <v>1</v>
      </c>
      <c r="BG32" s="91"/>
      <c r="BH32" s="89"/>
      <c r="BI32" s="89"/>
      <c r="BJ32" s="89"/>
      <c r="BK32" s="133"/>
      <c r="BL32" s="86">
        <f t="shared" si="2"/>
        <v>0</v>
      </c>
      <c r="BM32" s="87"/>
      <c r="BN32" s="87">
        <f t="shared" si="3"/>
        <v>0</v>
      </c>
      <c r="BO32" s="175">
        <f t="shared" si="4"/>
        <v>0</v>
      </c>
      <c r="BP32" s="190"/>
      <c r="BQ32" s="188">
        <f t="shared" si="6"/>
        <v>0</v>
      </c>
    </row>
    <row r="33" spans="1:69" ht="12.75" customHeight="1" x14ac:dyDescent="0.2">
      <c r="A33" s="119"/>
      <c r="B33" s="27" t="s">
        <v>81</v>
      </c>
      <c r="C33" s="40"/>
      <c r="D33" s="138"/>
      <c r="E33" s="134"/>
      <c r="F33" s="51"/>
      <c r="G33" s="89"/>
      <c r="H33" s="89"/>
      <c r="I33" s="89"/>
      <c r="J33" s="90"/>
      <c r="K33" s="91"/>
      <c r="L33" s="90"/>
      <c r="M33" s="91"/>
      <c r="N33" s="90"/>
      <c r="O33" s="91"/>
      <c r="P33" s="89"/>
      <c r="Q33" s="90"/>
      <c r="R33" s="91"/>
      <c r="S33" s="89"/>
      <c r="T33" s="89"/>
      <c r="U33" s="90"/>
      <c r="V33" s="91"/>
      <c r="W33" s="89"/>
      <c r="X33" s="89"/>
      <c r="Y33" s="89"/>
      <c r="Z33" s="90"/>
      <c r="AA33" s="91"/>
      <c r="AB33" s="90"/>
      <c r="AC33" s="91"/>
      <c r="AD33" s="89"/>
      <c r="AE33" s="90"/>
      <c r="AF33" s="89"/>
      <c r="AG33" s="89"/>
      <c r="AH33" s="89"/>
      <c r="AI33" s="90"/>
      <c r="AJ33" s="90"/>
      <c r="AK33" s="89"/>
      <c r="AL33" s="89"/>
      <c r="AM33" s="89"/>
      <c r="AN33" s="92"/>
      <c r="AO33" s="89"/>
      <c r="AP33" s="89"/>
      <c r="AQ33" s="93"/>
      <c r="AR33" s="93"/>
      <c r="AS33" s="93"/>
      <c r="AT33" s="94"/>
      <c r="AU33" s="91"/>
      <c r="AV33" s="89"/>
      <c r="AW33" s="89"/>
      <c r="AX33" s="89"/>
      <c r="AY33" s="89"/>
      <c r="AZ33" s="90"/>
      <c r="BA33" s="91"/>
      <c r="BB33" s="90"/>
      <c r="BC33" s="91"/>
      <c r="BD33" s="89"/>
      <c r="BE33" s="89"/>
      <c r="BF33" s="90"/>
      <c r="BG33" s="91"/>
      <c r="BH33" s="89"/>
      <c r="BI33" s="89"/>
      <c r="BJ33" s="89"/>
      <c r="BK33" s="95"/>
      <c r="BL33" s="86" t="str">
        <f t="shared" si="2"/>
        <v/>
      </c>
      <c r="BM33" s="87" t="str">
        <f t="shared" si="5"/>
        <v/>
      </c>
      <c r="BN33" s="87" t="str">
        <f t="shared" si="3"/>
        <v/>
      </c>
      <c r="BO33" s="175" t="str">
        <f t="shared" si="4"/>
        <v/>
      </c>
      <c r="BP33" s="190"/>
      <c r="BQ33" s="187" t="str">
        <f t="shared" si="6"/>
        <v/>
      </c>
    </row>
    <row r="34" spans="1:69" ht="12.75" customHeight="1" x14ac:dyDescent="0.2">
      <c r="A34" s="119">
        <v>3</v>
      </c>
      <c r="B34" s="123">
        <v>68569303</v>
      </c>
      <c r="C34" s="40" t="s">
        <v>329</v>
      </c>
      <c r="D34" s="138" t="s">
        <v>112</v>
      </c>
      <c r="E34" s="134"/>
      <c r="F34" s="51"/>
      <c r="G34" s="89"/>
      <c r="H34" s="89"/>
      <c r="I34" s="89"/>
      <c r="J34" s="90"/>
      <c r="K34" s="91"/>
      <c r="L34" s="90"/>
      <c r="M34" s="91"/>
      <c r="N34" s="90"/>
      <c r="O34" s="91"/>
      <c r="P34" s="89"/>
      <c r="Q34" s="90"/>
      <c r="R34" s="91"/>
      <c r="S34" s="89"/>
      <c r="T34" s="89"/>
      <c r="U34" s="90"/>
      <c r="V34" s="91"/>
      <c r="W34" s="89"/>
      <c r="X34" s="89"/>
      <c r="Y34" s="89"/>
      <c r="Z34" s="90"/>
      <c r="AA34" s="91"/>
      <c r="AB34" s="90"/>
      <c r="AC34" s="91"/>
      <c r="AD34" s="89"/>
      <c r="AE34" s="90"/>
      <c r="AF34" s="89"/>
      <c r="AG34" s="89"/>
      <c r="AH34" s="89"/>
      <c r="AI34" s="90"/>
      <c r="AJ34" s="90"/>
      <c r="AK34" s="89"/>
      <c r="AL34" s="89"/>
      <c r="AM34" s="89"/>
      <c r="AN34" s="91">
        <v>3</v>
      </c>
      <c r="AO34" s="89">
        <v>3</v>
      </c>
      <c r="AP34" s="89">
        <v>3</v>
      </c>
      <c r="AQ34" s="89"/>
      <c r="AR34" s="89"/>
      <c r="AS34" s="89"/>
      <c r="AT34" s="90"/>
      <c r="AU34" s="91"/>
      <c r="AV34" s="89"/>
      <c r="AW34" s="89"/>
      <c r="AX34" s="89"/>
      <c r="AY34" s="89"/>
      <c r="AZ34" s="90"/>
      <c r="BA34" s="91"/>
      <c r="BB34" s="90"/>
      <c r="BC34" s="91"/>
      <c r="BD34" s="89"/>
      <c r="BE34" s="89"/>
      <c r="BF34" s="90"/>
      <c r="BG34" s="91"/>
      <c r="BH34" s="89"/>
      <c r="BI34" s="89"/>
      <c r="BJ34" s="89"/>
      <c r="BK34" s="95"/>
      <c r="BL34" s="86">
        <f t="shared" si="2"/>
        <v>0</v>
      </c>
      <c r="BM34" s="87">
        <f t="shared" si="5"/>
        <v>3</v>
      </c>
      <c r="BN34" s="87">
        <f t="shared" si="3"/>
        <v>0</v>
      </c>
      <c r="BO34" s="175">
        <f t="shared" si="4"/>
        <v>0</v>
      </c>
      <c r="BP34" s="190">
        <v>0</v>
      </c>
      <c r="BQ34" s="187">
        <f t="shared" si="6"/>
        <v>0</v>
      </c>
    </row>
    <row r="35" spans="1:69" ht="12.75" customHeight="1" x14ac:dyDescent="0.2">
      <c r="A35" s="119">
        <v>3</v>
      </c>
      <c r="B35" s="123">
        <v>68569346</v>
      </c>
      <c r="C35" s="40" t="s">
        <v>330</v>
      </c>
      <c r="D35" s="138" t="s">
        <v>112</v>
      </c>
      <c r="E35" s="134"/>
      <c r="F35" s="51"/>
      <c r="G35" s="89"/>
      <c r="H35" s="89"/>
      <c r="I35" s="89"/>
      <c r="J35" s="90"/>
      <c r="K35" s="91"/>
      <c r="L35" s="90"/>
      <c r="M35" s="91"/>
      <c r="N35" s="90"/>
      <c r="O35" s="91"/>
      <c r="P35" s="89"/>
      <c r="Q35" s="90"/>
      <c r="R35" s="91"/>
      <c r="S35" s="89"/>
      <c r="T35" s="89"/>
      <c r="U35" s="90"/>
      <c r="V35" s="91"/>
      <c r="W35" s="89"/>
      <c r="X35" s="89"/>
      <c r="Y35" s="89"/>
      <c r="Z35" s="90"/>
      <c r="AA35" s="91"/>
      <c r="AB35" s="90"/>
      <c r="AC35" s="91"/>
      <c r="AD35" s="89"/>
      <c r="AE35" s="90"/>
      <c r="AF35" s="89"/>
      <c r="AG35" s="89"/>
      <c r="AH35" s="89"/>
      <c r="AI35" s="90"/>
      <c r="AJ35" s="90"/>
      <c r="AK35" s="89"/>
      <c r="AL35" s="89"/>
      <c r="AM35" s="89"/>
      <c r="AN35" s="92"/>
      <c r="AO35" s="89"/>
      <c r="AP35" s="89"/>
      <c r="AQ35" s="93">
        <v>3</v>
      </c>
      <c r="AR35" s="89">
        <v>3</v>
      </c>
      <c r="AS35" s="89"/>
      <c r="AT35" s="90"/>
      <c r="AU35" s="91"/>
      <c r="AV35" s="89"/>
      <c r="AW35" s="89"/>
      <c r="AX35" s="89"/>
      <c r="AY35" s="89"/>
      <c r="AZ35" s="90"/>
      <c r="BA35" s="91"/>
      <c r="BB35" s="90"/>
      <c r="BC35" s="91"/>
      <c r="BD35" s="89"/>
      <c r="BE35" s="89"/>
      <c r="BF35" s="90"/>
      <c r="BG35" s="91"/>
      <c r="BH35" s="89"/>
      <c r="BI35" s="89"/>
      <c r="BJ35" s="89"/>
      <c r="BK35" s="95"/>
      <c r="BL35" s="86">
        <f t="shared" si="2"/>
        <v>0</v>
      </c>
      <c r="BM35" s="87">
        <f t="shared" si="5"/>
        <v>3</v>
      </c>
      <c r="BN35" s="87">
        <f t="shared" si="3"/>
        <v>0</v>
      </c>
      <c r="BO35" s="175">
        <f t="shared" si="4"/>
        <v>0</v>
      </c>
      <c r="BP35" s="190">
        <v>0</v>
      </c>
      <c r="BQ35" s="187">
        <f t="shared" si="6"/>
        <v>0</v>
      </c>
    </row>
    <row r="36" spans="1:69" ht="12.75" customHeight="1" x14ac:dyDescent="0.2">
      <c r="A36" s="119">
        <v>3</v>
      </c>
      <c r="B36" s="123" t="s">
        <v>327</v>
      </c>
      <c r="C36" s="40" t="s">
        <v>331</v>
      </c>
      <c r="D36" s="138" t="s">
        <v>112</v>
      </c>
      <c r="E36" s="134"/>
      <c r="F36" s="51"/>
      <c r="G36" s="89"/>
      <c r="H36" s="89"/>
      <c r="I36" s="89"/>
      <c r="J36" s="90"/>
      <c r="K36" s="91"/>
      <c r="L36" s="90"/>
      <c r="M36" s="91"/>
      <c r="N36" s="90"/>
      <c r="O36" s="91"/>
      <c r="P36" s="89"/>
      <c r="Q36" s="90"/>
      <c r="R36" s="91"/>
      <c r="S36" s="89"/>
      <c r="T36" s="89"/>
      <c r="U36" s="90"/>
      <c r="V36" s="91"/>
      <c r="W36" s="89"/>
      <c r="X36" s="89"/>
      <c r="Y36" s="89"/>
      <c r="Z36" s="90"/>
      <c r="AA36" s="91"/>
      <c r="AB36" s="90"/>
      <c r="AC36" s="91"/>
      <c r="AD36" s="89"/>
      <c r="AE36" s="90"/>
      <c r="AF36" s="89"/>
      <c r="AG36" s="89"/>
      <c r="AH36" s="89"/>
      <c r="AI36" s="90"/>
      <c r="AJ36" s="90"/>
      <c r="AK36" s="89"/>
      <c r="AL36" s="89"/>
      <c r="AM36" s="89"/>
      <c r="AN36" s="91"/>
      <c r="AO36" s="89"/>
      <c r="AP36" s="89"/>
      <c r="AQ36" s="89"/>
      <c r="AR36" s="93"/>
      <c r="AS36" s="93">
        <v>3</v>
      </c>
      <c r="AT36" s="94">
        <v>3</v>
      </c>
      <c r="AU36" s="91"/>
      <c r="AV36" s="89"/>
      <c r="AW36" s="89"/>
      <c r="AX36" s="89"/>
      <c r="AY36" s="89"/>
      <c r="AZ36" s="90"/>
      <c r="BA36" s="91"/>
      <c r="BB36" s="90"/>
      <c r="BC36" s="91"/>
      <c r="BD36" s="89"/>
      <c r="BE36" s="89"/>
      <c r="BF36" s="90"/>
      <c r="BG36" s="91"/>
      <c r="BH36" s="89"/>
      <c r="BI36" s="89"/>
      <c r="BJ36" s="89"/>
      <c r="BK36" s="95"/>
      <c r="BL36" s="86">
        <f t="shared" si="2"/>
        <v>0</v>
      </c>
      <c r="BM36" s="87">
        <f t="shared" si="5"/>
        <v>3</v>
      </c>
      <c r="BN36" s="87">
        <f t="shared" si="3"/>
        <v>0</v>
      </c>
      <c r="BO36" s="175">
        <f t="shared" si="4"/>
        <v>0</v>
      </c>
      <c r="BP36" s="190">
        <v>0</v>
      </c>
      <c r="BQ36" s="187">
        <f t="shared" si="6"/>
        <v>0</v>
      </c>
    </row>
    <row r="37" spans="1:69" ht="12.75" customHeight="1" x14ac:dyDescent="0.2">
      <c r="A37" s="119">
        <v>3</v>
      </c>
      <c r="B37" s="39" t="s">
        <v>173</v>
      </c>
      <c r="C37" s="40" t="s">
        <v>275</v>
      </c>
      <c r="D37" s="138" t="s">
        <v>112</v>
      </c>
      <c r="E37" s="134"/>
      <c r="F37" s="51"/>
      <c r="G37" s="89"/>
      <c r="H37" s="89"/>
      <c r="I37" s="89"/>
      <c r="J37" s="90"/>
      <c r="K37" s="91"/>
      <c r="L37" s="90"/>
      <c r="M37" s="91"/>
      <c r="N37" s="90"/>
      <c r="O37" s="91"/>
      <c r="P37" s="89"/>
      <c r="Q37" s="90"/>
      <c r="R37" s="91"/>
      <c r="S37" s="89"/>
      <c r="T37" s="89"/>
      <c r="U37" s="90"/>
      <c r="V37" s="91"/>
      <c r="W37" s="89"/>
      <c r="X37" s="89"/>
      <c r="Y37" s="89"/>
      <c r="Z37" s="90"/>
      <c r="AA37" s="91"/>
      <c r="AB37" s="90"/>
      <c r="AC37" s="91"/>
      <c r="AD37" s="89"/>
      <c r="AE37" s="90"/>
      <c r="AF37" s="89"/>
      <c r="AG37" s="89"/>
      <c r="AH37" s="89"/>
      <c r="AI37" s="90"/>
      <c r="AJ37" s="90">
        <v>3</v>
      </c>
      <c r="AK37" s="89"/>
      <c r="AL37" s="89"/>
      <c r="AM37" s="89"/>
      <c r="AN37" s="91"/>
      <c r="AO37" s="89"/>
      <c r="AP37" s="89"/>
      <c r="AQ37" s="89"/>
      <c r="AR37" s="93"/>
      <c r="AS37" s="93"/>
      <c r="AT37" s="94"/>
      <c r="AU37" s="91"/>
      <c r="AV37" s="89"/>
      <c r="AW37" s="89"/>
      <c r="AX37" s="89"/>
      <c r="AY37" s="89"/>
      <c r="AZ37" s="90"/>
      <c r="BA37" s="91"/>
      <c r="BB37" s="90"/>
      <c r="BC37" s="91"/>
      <c r="BD37" s="89"/>
      <c r="BE37" s="89"/>
      <c r="BF37" s="90"/>
      <c r="BG37" s="91"/>
      <c r="BH37" s="89"/>
      <c r="BI37" s="89"/>
      <c r="BJ37" s="89"/>
      <c r="BK37" s="95"/>
      <c r="BL37" s="86">
        <f t="shared" si="2"/>
        <v>0</v>
      </c>
      <c r="BM37" s="87">
        <f t="shared" si="5"/>
        <v>3</v>
      </c>
      <c r="BN37" s="87">
        <f t="shared" si="3"/>
        <v>0</v>
      </c>
      <c r="BO37" s="175">
        <f t="shared" si="4"/>
        <v>0</v>
      </c>
      <c r="BP37" s="190">
        <v>0</v>
      </c>
      <c r="BQ37" s="187">
        <f t="shared" si="6"/>
        <v>0</v>
      </c>
    </row>
    <row r="38" spans="1:69" ht="12.75" customHeight="1" x14ac:dyDescent="0.2">
      <c r="A38" s="119">
        <v>3</v>
      </c>
      <c r="B38" s="122">
        <v>64640488</v>
      </c>
      <c r="C38" s="40" t="s">
        <v>276</v>
      </c>
      <c r="D38" s="138" t="s">
        <v>112</v>
      </c>
      <c r="E38" s="134"/>
      <c r="F38" s="51"/>
      <c r="G38" s="89"/>
      <c r="H38" s="89"/>
      <c r="I38" s="89"/>
      <c r="J38" s="90"/>
      <c r="K38" s="91"/>
      <c r="L38" s="90"/>
      <c r="M38" s="91"/>
      <c r="N38" s="90"/>
      <c r="O38" s="91"/>
      <c r="P38" s="89"/>
      <c r="Q38" s="90"/>
      <c r="R38" s="91"/>
      <c r="S38" s="89"/>
      <c r="T38" s="89"/>
      <c r="U38" s="90"/>
      <c r="V38" s="91"/>
      <c r="W38" s="89"/>
      <c r="X38" s="89"/>
      <c r="Y38" s="89"/>
      <c r="Z38" s="90"/>
      <c r="AA38" s="91"/>
      <c r="AB38" s="90"/>
      <c r="AC38" s="91"/>
      <c r="AD38" s="89"/>
      <c r="AE38" s="90"/>
      <c r="AF38" s="89"/>
      <c r="AG38" s="89"/>
      <c r="AH38" s="89"/>
      <c r="AI38" s="90"/>
      <c r="AJ38" s="90"/>
      <c r="AK38" s="89">
        <v>3</v>
      </c>
      <c r="AL38" s="89"/>
      <c r="AM38" s="89"/>
      <c r="AN38" s="91"/>
      <c r="AO38" s="89"/>
      <c r="AP38" s="89"/>
      <c r="AQ38" s="89"/>
      <c r="AR38" s="93"/>
      <c r="AS38" s="93"/>
      <c r="AT38" s="94"/>
      <c r="AU38" s="91"/>
      <c r="AV38" s="89"/>
      <c r="AW38" s="89"/>
      <c r="AX38" s="89"/>
      <c r="AY38" s="89"/>
      <c r="AZ38" s="90"/>
      <c r="BA38" s="91"/>
      <c r="BB38" s="90"/>
      <c r="BC38" s="91"/>
      <c r="BD38" s="89"/>
      <c r="BE38" s="89"/>
      <c r="BF38" s="90"/>
      <c r="BG38" s="91"/>
      <c r="BH38" s="89"/>
      <c r="BI38" s="89"/>
      <c r="BJ38" s="89"/>
      <c r="BK38" s="95"/>
      <c r="BL38" s="86">
        <f t="shared" si="2"/>
        <v>0</v>
      </c>
      <c r="BM38" s="87">
        <f t="shared" si="5"/>
        <v>3</v>
      </c>
      <c r="BN38" s="87">
        <f t="shared" si="3"/>
        <v>0</v>
      </c>
      <c r="BO38" s="175">
        <f t="shared" si="4"/>
        <v>0</v>
      </c>
      <c r="BP38" s="190">
        <v>0</v>
      </c>
      <c r="BQ38" s="187">
        <f t="shared" si="6"/>
        <v>0</v>
      </c>
    </row>
    <row r="39" spans="1:69" ht="12.75" customHeight="1" x14ac:dyDescent="0.2">
      <c r="A39" s="119">
        <v>3</v>
      </c>
      <c r="B39" s="122">
        <v>64640496</v>
      </c>
      <c r="C39" s="40" t="s">
        <v>277</v>
      </c>
      <c r="D39" s="138" t="s">
        <v>112</v>
      </c>
      <c r="E39" s="134"/>
      <c r="F39" s="51"/>
      <c r="G39" s="89"/>
      <c r="H39" s="89"/>
      <c r="I39" s="89"/>
      <c r="J39" s="90"/>
      <c r="K39" s="91"/>
      <c r="L39" s="90"/>
      <c r="M39" s="91"/>
      <c r="N39" s="90"/>
      <c r="O39" s="91"/>
      <c r="P39" s="89"/>
      <c r="Q39" s="90"/>
      <c r="R39" s="91"/>
      <c r="S39" s="89"/>
      <c r="T39" s="89"/>
      <c r="U39" s="90"/>
      <c r="V39" s="91"/>
      <c r="W39" s="89"/>
      <c r="X39" s="89"/>
      <c r="Y39" s="89"/>
      <c r="Z39" s="90"/>
      <c r="AA39" s="91"/>
      <c r="AB39" s="90"/>
      <c r="AC39" s="91"/>
      <c r="AD39" s="89"/>
      <c r="AE39" s="90"/>
      <c r="AF39" s="89"/>
      <c r="AG39" s="89"/>
      <c r="AH39" s="89"/>
      <c r="AI39" s="90"/>
      <c r="AJ39" s="90"/>
      <c r="AK39" s="89"/>
      <c r="AL39" s="89">
        <v>3</v>
      </c>
      <c r="AM39" s="89"/>
      <c r="AN39" s="91"/>
      <c r="AO39" s="89"/>
      <c r="AP39" s="89"/>
      <c r="AQ39" s="89"/>
      <c r="AR39" s="93"/>
      <c r="AS39" s="93"/>
      <c r="AT39" s="94"/>
      <c r="AU39" s="91"/>
      <c r="AV39" s="89"/>
      <c r="AW39" s="89"/>
      <c r="AX39" s="89"/>
      <c r="AY39" s="89"/>
      <c r="AZ39" s="90"/>
      <c r="BA39" s="91"/>
      <c r="BB39" s="90"/>
      <c r="BC39" s="91"/>
      <c r="BD39" s="89"/>
      <c r="BE39" s="89"/>
      <c r="BF39" s="90"/>
      <c r="BG39" s="91"/>
      <c r="BH39" s="89"/>
      <c r="BI39" s="89"/>
      <c r="BJ39" s="89"/>
      <c r="BK39" s="95"/>
      <c r="BL39" s="86">
        <f t="shared" si="2"/>
        <v>0</v>
      </c>
      <c r="BM39" s="87">
        <f t="shared" si="5"/>
        <v>3</v>
      </c>
      <c r="BN39" s="87">
        <f t="shared" si="3"/>
        <v>0</v>
      </c>
      <c r="BO39" s="175">
        <f t="shared" si="4"/>
        <v>0</v>
      </c>
      <c r="BP39" s="190">
        <v>0</v>
      </c>
      <c r="BQ39" s="187">
        <f t="shared" si="6"/>
        <v>0</v>
      </c>
    </row>
    <row r="40" spans="1:69" ht="12.75" customHeight="1" x14ac:dyDescent="0.2">
      <c r="A40" s="119">
        <v>3</v>
      </c>
      <c r="B40" s="122" t="s">
        <v>121</v>
      </c>
      <c r="C40" s="40" t="s">
        <v>278</v>
      </c>
      <c r="D40" s="138" t="s">
        <v>112</v>
      </c>
      <c r="E40" s="134"/>
      <c r="F40" s="51"/>
      <c r="G40" s="89"/>
      <c r="H40" s="89"/>
      <c r="I40" s="89"/>
      <c r="J40" s="90"/>
      <c r="K40" s="91"/>
      <c r="L40" s="90"/>
      <c r="M40" s="91"/>
      <c r="N40" s="90"/>
      <c r="O40" s="91"/>
      <c r="P40" s="89"/>
      <c r="Q40" s="90"/>
      <c r="R40" s="91"/>
      <c r="S40" s="89"/>
      <c r="T40" s="89"/>
      <c r="U40" s="90"/>
      <c r="V40" s="91"/>
      <c r="W40" s="89"/>
      <c r="X40" s="89"/>
      <c r="Y40" s="89"/>
      <c r="Z40" s="90"/>
      <c r="AA40" s="91"/>
      <c r="AB40" s="90"/>
      <c r="AC40" s="91"/>
      <c r="AD40" s="89"/>
      <c r="AE40" s="90"/>
      <c r="AF40" s="89"/>
      <c r="AG40" s="89"/>
      <c r="AH40" s="89"/>
      <c r="AI40" s="90"/>
      <c r="AJ40" s="90"/>
      <c r="AK40" s="89"/>
      <c r="AL40" s="89"/>
      <c r="AM40" s="89">
        <v>3</v>
      </c>
      <c r="AN40" s="91"/>
      <c r="AO40" s="89"/>
      <c r="AP40" s="89"/>
      <c r="AQ40" s="89"/>
      <c r="AR40" s="93"/>
      <c r="AS40" s="93"/>
      <c r="AT40" s="94"/>
      <c r="AU40" s="91"/>
      <c r="AV40" s="89"/>
      <c r="AW40" s="89"/>
      <c r="AX40" s="89"/>
      <c r="AY40" s="89"/>
      <c r="AZ40" s="90"/>
      <c r="BA40" s="91"/>
      <c r="BB40" s="90"/>
      <c r="BC40" s="91"/>
      <c r="BD40" s="89"/>
      <c r="BE40" s="89"/>
      <c r="BF40" s="90"/>
      <c r="BG40" s="91"/>
      <c r="BH40" s="89"/>
      <c r="BI40" s="89"/>
      <c r="BJ40" s="89"/>
      <c r="BK40" s="95"/>
      <c r="BL40" s="86">
        <f t="shared" si="2"/>
        <v>0</v>
      </c>
      <c r="BM40" s="87">
        <f t="shared" si="5"/>
        <v>3</v>
      </c>
      <c r="BN40" s="87">
        <f t="shared" si="3"/>
        <v>0</v>
      </c>
      <c r="BO40" s="175">
        <f t="shared" si="4"/>
        <v>0</v>
      </c>
      <c r="BP40" s="190">
        <v>0</v>
      </c>
      <c r="BQ40" s="187">
        <f t="shared" si="6"/>
        <v>0</v>
      </c>
    </row>
    <row r="41" spans="1:69" ht="12.75" customHeight="1" x14ac:dyDescent="0.2">
      <c r="A41" s="119">
        <v>3</v>
      </c>
      <c r="B41" s="39" t="s">
        <v>87</v>
      </c>
      <c r="C41" s="40" t="s">
        <v>279</v>
      </c>
      <c r="D41" s="138" t="s">
        <v>112</v>
      </c>
      <c r="E41" s="134"/>
      <c r="F41" s="51"/>
      <c r="G41" s="89"/>
      <c r="H41" s="89"/>
      <c r="I41" s="89"/>
      <c r="J41" s="90"/>
      <c r="K41" s="91"/>
      <c r="L41" s="90"/>
      <c r="M41" s="91"/>
      <c r="N41" s="90"/>
      <c r="O41" s="91"/>
      <c r="P41" s="89"/>
      <c r="Q41" s="90"/>
      <c r="R41" s="91">
        <v>3</v>
      </c>
      <c r="S41" s="89">
        <v>3</v>
      </c>
      <c r="T41" s="89">
        <v>3</v>
      </c>
      <c r="U41" s="90">
        <v>3</v>
      </c>
      <c r="V41" s="91"/>
      <c r="W41" s="89"/>
      <c r="X41" s="89"/>
      <c r="Y41" s="89"/>
      <c r="Z41" s="90"/>
      <c r="AA41" s="91"/>
      <c r="AB41" s="90"/>
      <c r="AC41" s="91"/>
      <c r="AD41" s="89"/>
      <c r="AE41" s="90"/>
      <c r="AF41" s="89"/>
      <c r="AG41" s="89"/>
      <c r="AH41" s="89"/>
      <c r="AI41" s="90"/>
      <c r="AJ41" s="90"/>
      <c r="AK41" s="89"/>
      <c r="AL41" s="89"/>
      <c r="AM41" s="89"/>
      <c r="AN41" s="91"/>
      <c r="AO41" s="89"/>
      <c r="AP41" s="89"/>
      <c r="AQ41" s="89"/>
      <c r="AR41" s="93"/>
      <c r="AS41" s="93"/>
      <c r="AT41" s="94"/>
      <c r="AU41" s="91"/>
      <c r="AV41" s="89"/>
      <c r="AW41" s="89"/>
      <c r="AX41" s="89"/>
      <c r="AY41" s="89"/>
      <c r="AZ41" s="90"/>
      <c r="BA41" s="91"/>
      <c r="BB41" s="90"/>
      <c r="BC41" s="91"/>
      <c r="BD41" s="89"/>
      <c r="BE41" s="89"/>
      <c r="BF41" s="90"/>
      <c r="BG41" s="91"/>
      <c r="BH41" s="89"/>
      <c r="BI41" s="89"/>
      <c r="BJ41" s="89"/>
      <c r="BK41" s="95"/>
      <c r="BL41" s="86">
        <f t="shared" si="2"/>
        <v>0</v>
      </c>
      <c r="BM41" s="87">
        <f t="shared" si="5"/>
        <v>3</v>
      </c>
      <c r="BN41" s="87">
        <f t="shared" si="3"/>
        <v>0</v>
      </c>
      <c r="BO41" s="175">
        <f t="shared" si="4"/>
        <v>0</v>
      </c>
      <c r="BP41" s="190">
        <v>0</v>
      </c>
      <c r="BQ41" s="187">
        <f t="shared" si="6"/>
        <v>0</v>
      </c>
    </row>
    <row r="42" spans="1:69" ht="12.75" customHeight="1" x14ac:dyDescent="0.2">
      <c r="A42" s="119">
        <v>3</v>
      </c>
      <c r="B42" s="39" t="s">
        <v>92</v>
      </c>
      <c r="C42" s="40" t="s">
        <v>280</v>
      </c>
      <c r="D42" s="138" t="s">
        <v>112</v>
      </c>
      <c r="E42" s="134"/>
      <c r="F42" s="51"/>
      <c r="G42" s="89"/>
      <c r="H42" s="89"/>
      <c r="I42" s="89"/>
      <c r="J42" s="90"/>
      <c r="K42" s="91"/>
      <c r="L42" s="90"/>
      <c r="M42" s="91"/>
      <c r="N42" s="90"/>
      <c r="O42" s="91"/>
      <c r="P42" s="89"/>
      <c r="Q42" s="90"/>
      <c r="R42" s="91"/>
      <c r="S42" s="89"/>
      <c r="T42" s="89"/>
      <c r="U42" s="90"/>
      <c r="V42" s="91"/>
      <c r="W42" s="89"/>
      <c r="X42" s="89"/>
      <c r="Y42" s="89"/>
      <c r="Z42" s="90"/>
      <c r="AA42" s="91"/>
      <c r="AB42" s="90"/>
      <c r="AC42" s="91"/>
      <c r="AD42" s="89"/>
      <c r="AE42" s="90"/>
      <c r="AF42" s="89"/>
      <c r="AG42" s="89"/>
      <c r="AH42" s="89"/>
      <c r="AI42" s="90"/>
      <c r="AJ42" s="90"/>
      <c r="AK42" s="89"/>
      <c r="AL42" s="89"/>
      <c r="AM42" s="89"/>
      <c r="AN42" s="91"/>
      <c r="AO42" s="89"/>
      <c r="AP42" s="89"/>
      <c r="AQ42" s="89"/>
      <c r="AR42" s="93"/>
      <c r="AS42" s="93"/>
      <c r="AT42" s="94"/>
      <c r="AU42" s="91"/>
      <c r="AV42" s="89"/>
      <c r="AW42" s="89"/>
      <c r="AX42" s="89"/>
      <c r="AY42" s="89"/>
      <c r="AZ42" s="90"/>
      <c r="BA42" s="91"/>
      <c r="BB42" s="90"/>
      <c r="BC42" s="91"/>
      <c r="BD42" s="89"/>
      <c r="BE42" s="89"/>
      <c r="BF42" s="90"/>
      <c r="BG42" s="91">
        <v>3</v>
      </c>
      <c r="BH42" s="89">
        <v>3</v>
      </c>
      <c r="BI42" s="89">
        <v>3</v>
      </c>
      <c r="BJ42" s="89">
        <v>3</v>
      </c>
      <c r="BK42" s="95"/>
      <c r="BL42" s="86">
        <f t="shared" si="2"/>
        <v>0</v>
      </c>
      <c r="BM42" s="87">
        <f t="shared" si="5"/>
        <v>3</v>
      </c>
      <c r="BN42" s="87">
        <f t="shared" si="3"/>
        <v>0</v>
      </c>
      <c r="BO42" s="175">
        <f t="shared" si="4"/>
        <v>0</v>
      </c>
      <c r="BP42" s="190">
        <v>0</v>
      </c>
      <c r="BQ42" s="187">
        <f t="shared" si="6"/>
        <v>0</v>
      </c>
    </row>
    <row r="43" spans="1:69" s="43" customFormat="1" ht="12.75" customHeight="1" x14ac:dyDescent="0.2">
      <c r="A43" s="132">
        <v>12</v>
      </c>
      <c r="B43" s="123" t="s">
        <v>185</v>
      </c>
      <c r="C43" s="40" t="s">
        <v>171</v>
      </c>
      <c r="D43" s="139" t="s">
        <v>112</v>
      </c>
      <c r="E43" s="135"/>
      <c r="F43" s="51">
        <v>1</v>
      </c>
      <c r="G43" s="51">
        <v>1</v>
      </c>
      <c r="H43" s="51">
        <v>1</v>
      </c>
      <c r="I43" s="51">
        <v>1</v>
      </c>
      <c r="J43" s="146">
        <v>1</v>
      </c>
      <c r="K43" s="145">
        <v>1</v>
      </c>
      <c r="L43" s="146">
        <v>1</v>
      </c>
      <c r="M43" s="145">
        <v>1</v>
      </c>
      <c r="N43" s="146">
        <v>1</v>
      </c>
      <c r="O43" s="145">
        <v>1</v>
      </c>
      <c r="P43" s="51">
        <v>1</v>
      </c>
      <c r="Q43" s="51">
        <v>1</v>
      </c>
      <c r="R43" s="91"/>
      <c r="S43" s="89"/>
      <c r="T43" s="89"/>
      <c r="U43" s="90"/>
      <c r="V43" s="51">
        <v>1</v>
      </c>
      <c r="W43" s="51">
        <v>1</v>
      </c>
      <c r="X43" s="51">
        <v>1</v>
      </c>
      <c r="Y43" s="51">
        <v>1</v>
      </c>
      <c r="Z43" s="146">
        <v>1</v>
      </c>
      <c r="AA43" s="145">
        <v>1</v>
      </c>
      <c r="AB43" s="146">
        <v>1</v>
      </c>
      <c r="AC43" s="145">
        <v>1</v>
      </c>
      <c r="AD43" s="51">
        <v>1</v>
      </c>
      <c r="AE43" s="146">
        <v>1</v>
      </c>
      <c r="AF43" s="145">
        <v>1</v>
      </c>
      <c r="AG43" s="51">
        <v>1</v>
      </c>
      <c r="AH43" s="51">
        <v>1</v>
      </c>
      <c r="AI43" s="146">
        <v>1</v>
      </c>
      <c r="AJ43" s="147"/>
      <c r="AK43" s="89"/>
      <c r="AL43" s="89"/>
      <c r="AM43" s="89"/>
      <c r="AN43" s="92"/>
      <c r="AO43" s="89"/>
      <c r="AP43" s="89"/>
      <c r="AQ43" s="93"/>
      <c r="AR43" s="93"/>
      <c r="AS43" s="93"/>
      <c r="AT43" s="94"/>
      <c r="AU43" s="51">
        <v>1</v>
      </c>
      <c r="AV43" s="51">
        <v>1</v>
      </c>
      <c r="AW43" s="51">
        <v>1</v>
      </c>
      <c r="AX43" s="51">
        <v>1</v>
      </c>
      <c r="AY43" s="51">
        <v>1</v>
      </c>
      <c r="AZ43" s="146">
        <v>1</v>
      </c>
      <c r="BA43" s="145">
        <v>1</v>
      </c>
      <c r="BB43" s="146">
        <v>1</v>
      </c>
      <c r="BC43" s="145">
        <v>1</v>
      </c>
      <c r="BD43" s="51">
        <v>1</v>
      </c>
      <c r="BE43" s="51">
        <v>1</v>
      </c>
      <c r="BF43" s="51">
        <v>1</v>
      </c>
      <c r="BG43" s="91"/>
      <c r="BH43" s="89"/>
      <c r="BI43" s="89"/>
      <c r="BJ43" s="89"/>
      <c r="BK43" s="133"/>
      <c r="BL43" s="86">
        <f t="shared" si="2"/>
        <v>0</v>
      </c>
      <c r="BM43" s="87"/>
      <c r="BN43" s="87">
        <f t="shared" si="3"/>
        <v>0</v>
      </c>
      <c r="BO43" s="175">
        <f t="shared" si="4"/>
        <v>0</v>
      </c>
      <c r="BP43" s="190"/>
      <c r="BQ43" s="188">
        <f t="shared" si="6"/>
        <v>0</v>
      </c>
    </row>
    <row r="44" spans="1:69" ht="52.5" customHeight="1" x14ac:dyDescent="0.2">
      <c r="A44" s="119"/>
      <c r="B44" s="45" t="s">
        <v>257</v>
      </c>
      <c r="C44" s="171" t="s">
        <v>298</v>
      </c>
      <c r="D44" s="138"/>
      <c r="E44" s="134"/>
      <c r="F44" s="51"/>
      <c r="G44" s="89"/>
      <c r="H44" s="89"/>
      <c r="I44" s="89"/>
      <c r="J44" s="90"/>
      <c r="K44" s="91"/>
      <c r="L44" s="90"/>
      <c r="M44" s="91"/>
      <c r="N44" s="90"/>
      <c r="O44" s="91"/>
      <c r="P44" s="89"/>
      <c r="Q44" s="90"/>
      <c r="R44" s="91"/>
      <c r="S44" s="89"/>
      <c r="T44" s="89"/>
      <c r="U44" s="90"/>
      <c r="V44" s="91"/>
      <c r="W44" s="89"/>
      <c r="X44" s="89"/>
      <c r="Y44" s="89"/>
      <c r="Z44" s="90"/>
      <c r="AA44" s="91"/>
      <c r="AB44" s="90"/>
      <c r="AC44" s="91"/>
      <c r="AD44" s="89"/>
      <c r="AE44" s="90"/>
      <c r="AF44" s="89"/>
      <c r="AG44" s="89"/>
      <c r="AH44" s="89"/>
      <c r="AI44" s="90"/>
      <c r="AJ44" s="90"/>
      <c r="AK44" s="89"/>
      <c r="AL44" s="93"/>
      <c r="AM44" s="89"/>
      <c r="AN44" s="91"/>
      <c r="AO44" s="89"/>
      <c r="AP44" s="89"/>
      <c r="AQ44" s="89"/>
      <c r="AR44" s="89"/>
      <c r="AS44" s="89"/>
      <c r="AT44" s="90"/>
      <c r="AU44" s="91"/>
      <c r="AV44" s="89"/>
      <c r="AW44" s="89"/>
      <c r="AX44" s="89"/>
      <c r="AY44" s="89"/>
      <c r="AZ44" s="90"/>
      <c r="BA44" s="91"/>
      <c r="BB44" s="90"/>
      <c r="BC44" s="91"/>
      <c r="BD44" s="89"/>
      <c r="BE44" s="89"/>
      <c r="BF44" s="90"/>
      <c r="BG44" s="91"/>
      <c r="BH44" s="89"/>
      <c r="BI44" s="89"/>
      <c r="BJ44" s="89"/>
      <c r="BK44" s="95"/>
      <c r="BL44" s="86" t="str">
        <f t="shared" si="2"/>
        <v/>
      </c>
      <c r="BM44" s="87" t="str">
        <f t="shared" si="5"/>
        <v/>
      </c>
      <c r="BN44" s="87" t="str">
        <f t="shared" si="3"/>
        <v/>
      </c>
      <c r="BO44" s="175" t="str">
        <f t="shared" si="4"/>
        <v/>
      </c>
      <c r="BP44" s="190"/>
      <c r="BQ44" s="187" t="str">
        <f t="shared" ref="BQ44:BQ57" si="7">IF(A44="","",IF(ISERROR(BO44*BP44),IF(BO44&lt;&gt;0,"Ask for Quote",0),BO44*BP44))</f>
        <v/>
      </c>
    </row>
    <row r="45" spans="1:69" ht="12.75" customHeight="1" x14ac:dyDescent="0.2">
      <c r="A45" s="119">
        <v>5</v>
      </c>
      <c r="B45" s="44" t="s">
        <v>246</v>
      </c>
      <c r="C45" s="40" t="s">
        <v>258</v>
      </c>
      <c r="D45" s="138" t="s">
        <v>112</v>
      </c>
      <c r="E45" s="134"/>
      <c r="F45" s="51">
        <v>1</v>
      </c>
      <c r="G45" s="89">
        <v>1</v>
      </c>
      <c r="H45" s="89">
        <v>1</v>
      </c>
      <c r="I45" s="89">
        <v>1</v>
      </c>
      <c r="J45" s="90">
        <v>1</v>
      </c>
      <c r="K45" s="91"/>
      <c r="L45" s="90"/>
      <c r="M45" s="91"/>
      <c r="N45" s="90"/>
      <c r="O45" s="91"/>
      <c r="P45" s="89"/>
      <c r="Q45" s="90"/>
      <c r="R45" s="91"/>
      <c r="S45" s="89"/>
      <c r="T45" s="89"/>
      <c r="U45" s="90"/>
      <c r="V45" s="91">
        <v>1</v>
      </c>
      <c r="W45" s="89">
        <v>1</v>
      </c>
      <c r="X45" s="89">
        <v>1</v>
      </c>
      <c r="Y45" s="89">
        <v>1</v>
      </c>
      <c r="Z45" s="90">
        <v>1</v>
      </c>
      <c r="AA45" s="91"/>
      <c r="AB45" s="90"/>
      <c r="AC45" s="91"/>
      <c r="AD45" s="89"/>
      <c r="AE45" s="90"/>
      <c r="AF45" s="89"/>
      <c r="AG45" s="89"/>
      <c r="AH45" s="89"/>
      <c r="AI45" s="90"/>
      <c r="AJ45" s="90"/>
      <c r="AK45" s="89"/>
      <c r="AL45" s="89"/>
      <c r="AM45" s="89"/>
      <c r="AN45" s="91"/>
      <c r="AO45" s="89"/>
      <c r="AP45" s="89"/>
      <c r="AQ45" s="89"/>
      <c r="AR45" s="89"/>
      <c r="AS45" s="89"/>
      <c r="AT45" s="90"/>
      <c r="AU45" s="91"/>
      <c r="AV45" s="89"/>
      <c r="AW45" s="89"/>
      <c r="AX45" s="89"/>
      <c r="AY45" s="89"/>
      <c r="AZ45" s="90"/>
      <c r="BA45" s="91"/>
      <c r="BB45" s="90"/>
      <c r="BC45" s="91"/>
      <c r="BD45" s="89"/>
      <c r="BE45" s="89"/>
      <c r="BF45" s="90"/>
      <c r="BG45" s="91"/>
      <c r="BH45" s="89"/>
      <c r="BI45" s="89"/>
      <c r="BJ45" s="89"/>
      <c r="BK45" s="95"/>
      <c r="BL45" s="86">
        <f t="shared" si="2"/>
        <v>0</v>
      </c>
      <c r="BM45" s="87">
        <f t="shared" si="5"/>
        <v>1</v>
      </c>
      <c r="BN45" s="87">
        <f t="shared" si="3"/>
        <v>0</v>
      </c>
      <c r="BO45" s="175">
        <f t="shared" si="4"/>
        <v>0</v>
      </c>
      <c r="BP45" s="190">
        <v>0</v>
      </c>
      <c r="BQ45" s="187">
        <f>IF(A45="","",IF(ISERROR(BO45*BP45),IF(BO45&lt;&gt;0,"Ask for Quote",0),BO45*BP45))</f>
        <v>0</v>
      </c>
    </row>
    <row r="46" spans="1:69" ht="12.75" customHeight="1" x14ac:dyDescent="0.2">
      <c r="A46" s="119">
        <v>7</v>
      </c>
      <c r="B46" s="44" t="s">
        <v>247</v>
      </c>
      <c r="C46" s="40" t="s">
        <v>259</v>
      </c>
      <c r="D46" s="138" t="s">
        <v>112</v>
      </c>
      <c r="E46" s="134"/>
      <c r="F46" s="51">
        <v>1</v>
      </c>
      <c r="G46" s="89">
        <v>1</v>
      </c>
      <c r="H46" s="89">
        <v>1</v>
      </c>
      <c r="I46" s="89">
        <v>1</v>
      </c>
      <c r="J46" s="90">
        <v>1</v>
      </c>
      <c r="K46" s="91"/>
      <c r="L46" s="90"/>
      <c r="M46" s="91"/>
      <c r="N46" s="90"/>
      <c r="O46" s="91"/>
      <c r="P46" s="89"/>
      <c r="Q46" s="90"/>
      <c r="R46" s="91"/>
      <c r="S46" s="89"/>
      <c r="T46" s="89"/>
      <c r="U46" s="90"/>
      <c r="V46" s="91">
        <v>1</v>
      </c>
      <c r="W46" s="89">
        <v>1</v>
      </c>
      <c r="X46" s="89">
        <v>1</v>
      </c>
      <c r="Y46" s="89">
        <v>1</v>
      </c>
      <c r="Z46" s="90">
        <v>1</v>
      </c>
      <c r="AA46" s="91"/>
      <c r="AB46" s="90"/>
      <c r="AC46" s="91"/>
      <c r="AD46" s="89"/>
      <c r="AE46" s="90"/>
      <c r="AF46" s="89"/>
      <c r="AG46" s="89"/>
      <c r="AH46" s="89"/>
      <c r="AI46" s="90"/>
      <c r="AJ46" s="90"/>
      <c r="AK46" s="89"/>
      <c r="AL46" s="89"/>
      <c r="AM46" s="89"/>
      <c r="AN46" s="91"/>
      <c r="AO46" s="89"/>
      <c r="AP46" s="89"/>
      <c r="AQ46" s="89"/>
      <c r="AR46" s="89"/>
      <c r="AS46" s="89"/>
      <c r="AT46" s="90"/>
      <c r="AU46" s="91"/>
      <c r="AV46" s="89"/>
      <c r="AW46" s="89"/>
      <c r="AX46" s="89"/>
      <c r="AY46" s="89"/>
      <c r="AZ46" s="90"/>
      <c r="BA46" s="91"/>
      <c r="BB46" s="90"/>
      <c r="BC46" s="91"/>
      <c r="BD46" s="89"/>
      <c r="BE46" s="89"/>
      <c r="BF46" s="90"/>
      <c r="BG46" s="91"/>
      <c r="BH46" s="89"/>
      <c r="BI46" s="89"/>
      <c r="BJ46" s="89"/>
      <c r="BK46" s="95"/>
      <c r="BL46" s="86">
        <f t="shared" si="2"/>
        <v>0</v>
      </c>
      <c r="BM46" s="87" t="str">
        <f t="shared" si="5"/>
        <v>PCS</v>
      </c>
      <c r="BN46" s="87">
        <f t="shared" si="3"/>
        <v>0</v>
      </c>
      <c r="BO46" s="175">
        <f t="shared" si="4"/>
        <v>0</v>
      </c>
      <c r="BP46" s="190">
        <v>0</v>
      </c>
      <c r="BQ46" s="187">
        <f t="shared" si="7"/>
        <v>0</v>
      </c>
    </row>
    <row r="47" spans="1:69" ht="12.75" customHeight="1" x14ac:dyDescent="0.2">
      <c r="A47" s="119">
        <v>5</v>
      </c>
      <c r="B47" s="44" t="s">
        <v>248</v>
      </c>
      <c r="C47" s="40" t="s">
        <v>260</v>
      </c>
      <c r="D47" s="138" t="s">
        <v>112</v>
      </c>
      <c r="E47" s="134"/>
      <c r="F47" s="51"/>
      <c r="G47" s="89"/>
      <c r="H47" s="89"/>
      <c r="I47" s="89"/>
      <c r="J47" s="90"/>
      <c r="K47" s="91">
        <v>1</v>
      </c>
      <c r="L47" s="90">
        <v>1</v>
      </c>
      <c r="M47" s="91"/>
      <c r="N47" s="90"/>
      <c r="O47" s="91"/>
      <c r="P47" s="89"/>
      <c r="Q47" s="90"/>
      <c r="R47" s="91"/>
      <c r="S47" s="89"/>
      <c r="T47" s="89"/>
      <c r="U47" s="90"/>
      <c r="V47" s="91"/>
      <c r="W47" s="89"/>
      <c r="X47" s="89"/>
      <c r="Y47" s="89"/>
      <c r="Z47" s="90"/>
      <c r="AA47" s="91">
        <v>1</v>
      </c>
      <c r="AB47" s="90">
        <v>1</v>
      </c>
      <c r="AC47" s="91"/>
      <c r="AD47" s="89"/>
      <c r="AE47" s="90"/>
      <c r="AF47" s="89"/>
      <c r="AG47" s="89"/>
      <c r="AH47" s="89"/>
      <c r="AI47" s="90">
        <v>2</v>
      </c>
      <c r="AJ47" s="90"/>
      <c r="AK47" s="89"/>
      <c r="AL47" s="89"/>
      <c r="AM47" s="89"/>
      <c r="AN47" s="91"/>
      <c r="AO47" s="89"/>
      <c r="AP47" s="89"/>
      <c r="AQ47" s="89"/>
      <c r="AR47" s="89"/>
      <c r="AS47" s="89"/>
      <c r="AT47" s="90"/>
      <c r="AU47" s="91">
        <v>1</v>
      </c>
      <c r="AV47" s="89">
        <v>1</v>
      </c>
      <c r="AW47" s="89">
        <v>1</v>
      </c>
      <c r="AX47" s="89">
        <v>1</v>
      </c>
      <c r="AY47" s="89">
        <v>1</v>
      </c>
      <c r="AZ47" s="90">
        <v>1</v>
      </c>
      <c r="BA47" s="91"/>
      <c r="BB47" s="90"/>
      <c r="BC47" s="91"/>
      <c r="BD47" s="89"/>
      <c r="BE47" s="89"/>
      <c r="BF47" s="90"/>
      <c r="BG47" s="91"/>
      <c r="BH47" s="89"/>
      <c r="BI47" s="89"/>
      <c r="BJ47" s="89"/>
      <c r="BK47" s="95"/>
      <c r="BL47" s="86">
        <f t="shared" si="2"/>
        <v>0</v>
      </c>
      <c r="BM47" s="87">
        <f t="shared" si="5"/>
        <v>1</v>
      </c>
      <c r="BN47" s="87">
        <f t="shared" si="3"/>
        <v>0</v>
      </c>
      <c r="BO47" s="175">
        <f t="shared" si="4"/>
        <v>0</v>
      </c>
      <c r="BP47" s="190">
        <v>0</v>
      </c>
      <c r="BQ47" s="187">
        <f>IF(A47="","",IF(ISERROR(BO47*BP47),IF(BO47&lt;&gt;0,"Ask for Quote",0),BO47*BP47))</f>
        <v>0</v>
      </c>
    </row>
    <row r="48" spans="1:69" ht="12.75" customHeight="1" x14ac:dyDescent="0.2">
      <c r="A48" s="119">
        <v>7</v>
      </c>
      <c r="B48" s="44" t="s">
        <v>250</v>
      </c>
      <c r="C48" s="40" t="s">
        <v>264</v>
      </c>
      <c r="D48" s="138" t="s">
        <v>112</v>
      </c>
      <c r="E48" s="134"/>
      <c r="F48" s="51"/>
      <c r="G48" s="89"/>
      <c r="H48" s="89"/>
      <c r="I48" s="89"/>
      <c r="J48" s="90"/>
      <c r="K48" s="91">
        <v>1</v>
      </c>
      <c r="L48" s="90">
        <v>1</v>
      </c>
      <c r="M48" s="91"/>
      <c r="N48" s="90"/>
      <c r="O48" s="91"/>
      <c r="P48" s="89"/>
      <c r="Q48" s="90"/>
      <c r="R48" s="91"/>
      <c r="S48" s="89"/>
      <c r="T48" s="89"/>
      <c r="U48" s="90"/>
      <c r="V48" s="91"/>
      <c r="W48" s="89"/>
      <c r="X48" s="89"/>
      <c r="Y48" s="89"/>
      <c r="Z48" s="90"/>
      <c r="AA48" s="91">
        <v>1</v>
      </c>
      <c r="AB48" s="90">
        <v>1</v>
      </c>
      <c r="AC48" s="91"/>
      <c r="AD48" s="89"/>
      <c r="AE48" s="90"/>
      <c r="AF48" s="89"/>
      <c r="AG48" s="89"/>
      <c r="AH48" s="89"/>
      <c r="AI48" s="90">
        <v>2</v>
      </c>
      <c r="AJ48" s="90"/>
      <c r="AK48" s="89"/>
      <c r="AL48" s="89"/>
      <c r="AM48" s="89"/>
      <c r="AN48" s="91"/>
      <c r="AO48" s="89"/>
      <c r="AP48" s="89"/>
      <c r="AQ48" s="89"/>
      <c r="AR48" s="89"/>
      <c r="AS48" s="89"/>
      <c r="AT48" s="90"/>
      <c r="AU48" s="91">
        <v>1</v>
      </c>
      <c r="AV48" s="89">
        <v>1</v>
      </c>
      <c r="AW48" s="89">
        <v>1</v>
      </c>
      <c r="AX48" s="89">
        <v>1</v>
      </c>
      <c r="AY48" s="89">
        <v>1</v>
      </c>
      <c r="AZ48" s="90">
        <v>1</v>
      </c>
      <c r="BA48" s="91"/>
      <c r="BB48" s="90"/>
      <c r="BC48" s="91"/>
      <c r="BD48" s="89"/>
      <c r="BE48" s="89"/>
      <c r="BF48" s="90"/>
      <c r="BG48" s="91"/>
      <c r="BH48" s="89"/>
      <c r="BI48" s="89"/>
      <c r="BJ48" s="89"/>
      <c r="BK48" s="95"/>
      <c r="BL48" s="86">
        <f t="shared" si="2"/>
        <v>0</v>
      </c>
      <c r="BM48" s="87" t="str">
        <f t="shared" si="5"/>
        <v>PCS</v>
      </c>
      <c r="BN48" s="87">
        <f t="shared" si="3"/>
        <v>0</v>
      </c>
      <c r="BO48" s="175">
        <f t="shared" si="4"/>
        <v>0</v>
      </c>
      <c r="BP48" s="190">
        <v>0</v>
      </c>
      <c r="BQ48" s="187">
        <f t="shared" si="7"/>
        <v>0</v>
      </c>
    </row>
    <row r="49" spans="1:69" ht="12.75" customHeight="1" x14ac:dyDescent="0.2">
      <c r="A49" s="119">
        <v>5</v>
      </c>
      <c r="B49" s="44" t="s">
        <v>249</v>
      </c>
      <c r="C49" s="40" t="s">
        <v>261</v>
      </c>
      <c r="D49" s="138" t="s">
        <v>112</v>
      </c>
      <c r="E49" s="134"/>
      <c r="F49" s="51"/>
      <c r="G49" s="89"/>
      <c r="H49" s="89"/>
      <c r="I49" s="89"/>
      <c r="J49" s="90"/>
      <c r="K49" s="91"/>
      <c r="L49" s="90"/>
      <c r="M49" s="91">
        <v>1</v>
      </c>
      <c r="N49" s="90">
        <v>1</v>
      </c>
      <c r="O49" s="91"/>
      <c r="P49" s="89"/>
      <c r="Q49" s="90"/>
      <c r="R49" s="91"/>
      <c r="S49" s="89"/>
      <c r="T49" s="89"/>
      <c r="U49" s="90"/>
      <c r="V49" s="91"/>
      <c r="W49" s="89"/>
      <c r="X49" s="89"/>
      <c r="Y49" s="89"/>
      <c r="Z49" s="90"/>
      <c r="AA49" s="91"/>
      <c r="AB49" s="90"/>
      <c r="AC49" s="91">
        <v>1</v>
      </c>
      <c r="AD49" s="89">
        <v>1</v>
      </c>
      <c r="AE49" s="90">
        <v>1</v>
      </c>
      <c r="AF49" s="89"/>
      <c r="AG49" s="89"/>
      <c r="AH49" s="89"/>
      <c r="AI49" s="90"/>
      <c r="AJ49" s="90"/>
      <c r="AK49" s="89"/>
      <c r="AL49" s="89"/>
      <c r="AM49" s="89"/>
      <c r="AN49" s="91"/>
      <c r="AO49" s="89"/>
      <c r="AP49" s="89"/>
      <c r="AQ49" s="89"/>
      <c r="AR49" s="89"/>
      <c r="AS49" s="89"/>
      <c r="AT49" s="90"/>
      <c r="AU49" s="91"/>
      <c r="AV49" s="89"/>
      <c r="AW49" s="89"/>
      <c r="AX49" s="89"/>
      <c r="AY49" s="89"/>
      <c r="AZ49" s="90"/>
      <c r="BA49" s="91">
        <v>1</v>
      </c>
      <c r="BB49" s="90">
        <v>1</v>
      </c>
      <c r="BC49" s="91"/>
      <c r="BD49" s="89"/>
      <c r="BE49" s="89"/>
      <c r="BF49" s="90"/>
      <c r="BG49" s="91"/>
      <c r="BH49" s="89"/>
      <c r="BI49" s="89"/>
      <c r="BJ49" s="89"/>
      <c r="BK49" s="95"/>
      <c r="BL49" s="86">
        <f t="shared" si="2"/>
        <v>0</v>
      </c>
      <c r="BM49" s="87">
        <f t="shared" si="5"/>
        <v>1</v>
      </c>
      <c r="BN49" s="87">
        <f t="shared" si="3"/>
        <v>0</v>
      </c>
      <c r="BO49" s="175">
        <f t="shared" si="4"/>
        <v>0</v>
      </c>
      <c r="BP49" s="190">
        <v>0</v>
      </c>
      <c r="BQ49" s="187">
        <f t="shared" si="7"/>
        <v>0</v>
      </c>
    </row>
    <row r="50" spans="1:69" ht="12.75" customHeight="1" x14ac:dyDescent="0.2">
      <c r="A50" s="119">
        <v>7</v>
      </c>
      <c r="B50" s="123" t="s">
        <v>251</v>
      </c>
      <c r="C50" s="40" t="s">
        <v>265</v>
      </c>
      <c r="D50" s="138" t="s">
        <v>112</v>
      </c>
      <c r="E50" s="134"/>
      <c r="F50" s="51"/>
      <c r="G50" s="89"/>
      <c r="H50" s="89"/>
      <c r="I50" s="89"/>
      <c r="J50" s="90"/>
      <c r="K50" s="91"/>
      <c r="L50" s="90"/>
      <c r="M50" s="91">
        <v>1</v>
      </c>
      <c r="N50" s="90">
        <v>1</v>
      </c>
      <c r="O50" s="91"/>
      <c r="P50" s="89"/>
      <c r="Q50" s="90"/>
      <c r="R50" s="91"/>
      <c r="S50" s="89"/>
      <c r="T50" s="89"/>
      <c r="U50" s="90"/>
      <c r="V50" s="91"/>
      <c r="W50" s="89"/>
      <c r="X50" s="89"/>
      <c r="Y50" s="89"/>
      <c r="Z50" s="90"/>
      <c r="AA50" s="91"/>
      <c r="AB50" s="90"/>
      <c r="AC50" s="91">
        <v>1</v>
      </c>
      <c r="AD50" s="89">
        <v>1</v>
      </c>
      <c r="AE50" s="90">
        <v>1</v>
      </c>
      <c r="AF50" s="89"/>
      <c r="AG50" s="89"/>
      <c r="AH50" s="89"/>
      <c r="AI50" s="90"/>
      <c r="AJ50" s="90"/>
      <c r="AK50" s="89"/>
      <c r="AL50" s="89"/>
      <c r="AM50" s="89"/>
      <c r="AN50" s="91"/>
      <c r="AO50" s="89"/>
      <c r="AP50" s="89"/>
      <c r="AQ50" s="89"/>
      <c r="AR50" s="89"/>
      <c r="AS50" s="89"/>
      <c r="AT50" s="90"/>
      <c r="AU50" s="91"/>
      <c r="AV50" s="89"/>
      <c r="AW50" s="89"/>
      <c r="AX50" s="89"/>
      <c r="AY50" s="89"/>
      <c r="AZ50" s="90"/>
      <c r="BA50" s="91">
        <v>1</v>
      </c>
      <c r="BB50" s="90">
        <v>1</v>
      </c>
      <c r="BC50" s="91"/>
      <c r="BD50" s="89"/>
      <c r="BE50" s="89"/>
      <c r="BF50" s="90"/>
      <c r="BG50" s="91"/>
      <c r="BH50" s="89"/>
      <c r="BI50" s="89"/>
      <c r="BJ50" s="89"/>
      <c r="BK50" s="95"/>
      <c r="BL50" s="86">
        <f t="shared" si="2"/>
        <v>0</v>
      </c>
      <c r="BM50" s="87" t="str">
        <f t="shared" si="5"/>
        <v>PCS</v>
      </c>
      <c r="BN50" s="87">
        <f t="shared" si="3"/>
        <v>0</v>
      </c>
      <c r="BO50" s="175">
        <f t="shared" si="4"/>
        <v>0</v>
      </c>
      <c r="BP50" s="190">
        <v>0</v>
      </c>
      <c r="BQ50" s="187">
        <f t="shared" si="7"/>
        <v>0</v>
      </c>
    </row>
    <row r="51" spans="1:69" ht="12.75" customHeight="1" x14ac:dyDescent="0.2">
      <c r="A51" s="119">
        <v>5</v>
      </c>
      <c r="B51" s="44" t="s">
        <v>252</v>
      </c>
      <c r="C51" s="40" t="s">
        <v>262</v>
      </c>
      <c r="D51" s="138" t="s">
        <v>112</v>
      </c>
      <c r="E51" s="134"/>
      <c r="F51" s="51"/>
      <c r="G51" s="89"/>
      <c r="H51" s="89"/>
      <c r="I51" s="89"/>
      <c r="J51" s="90"/>
      <c r="K51" s="91"/>
      <c r="L51" s="90"/>
      <c r="M51" s="91"/>
      <c r="N51" s="90"/>
      <c r="O51" s="91">
        <v>1</v>
      </c>
      <c r="P51" s="89">
        <v>1</v>
      </c>
      <c r="Q51" s="90">
        <v>1</v>
      </c>
      <c r="R51" s="91"/>
      <c r="S51" s="89"/>
      <c r="T51" s="89"/>
      <c r="U51" s="90"/>
      <c r="V51" s="91"/>
      <c r="W51" s="89"/>
      <c r="X51" s="89"/>
      <c r="Y51" s="89"/>
      <c r="Z51" s="90"/>
      <c r="AA51" s="91"/>
      <c r="AB51" s="90"/>
      <c r="AC51" s="91"/>
      <c r="AD51" s="89"/>
      <c r="AE51" s="90"/>
      <c r="AF51" s="89">
        <v>1</v>
      </c>
      <c r="AG51" s="89">
        <v>1</v>
      </c>
      <c r="AH51" s="89">
        <v>1</v>
      </c>
      <c r="AI51" s="90"/>
      <c r="AJ51" s="90"/>
      <c r="AK51" s="89">
        <v>1</v>
      </c>
      <c r="AL51" s="89">
        <v>1</v>
      </c>
      <c r="AM51" s="89">
        <v>1</v>
      </c>
      <c r="AN51" s="91"/>
      <c r="AO51" s="89"/>
      <c r="AP51" s="89"/>
      <c r="AQ51" s="89"/>
      <c r="AR51" s="89"/>
      <c r="AS51" s="89"/>
      <c r="AT51" s="90"/>
      <c r="AU51" s="91"/>
      <c r="AV51" s="89"/>
      <c r="AW51" s="89"/>
      <c r="AX51" s="89"/>
      <c r="AY51" s="89"/>
      <c r="AZ51" s="90"/>
      <c r="BA51" s="91"/>
      <c r="BB51" s="90"/>
      <c r="BC51" s="91">
        <v>1</v>
      </c>
      <c r="BD51" s="89">
        <v>1</v>
      </c>
      <c r="BE51" s="89">
        <v>1</v>
      </c>
      <c r="BF51" s="90">
        <v>1</v>
      </c>
      <c r="BG51" s="91"/>
      <c r="BH51" s="89"/>
      <c r="BI51" s="89"/>
      <c r="BJ51" s="89"/>
      <c r="BK51" s="95"/>
      <c r="BL51" s="86">
        <f t="shared" si="2"/>
        <v>0</v>
      </c>
      <c r="BM51" s="87">
        <f t="shared" si="5"/>
        <v>1</v>
      </c>
      <c r="BN51" s="87">
        <f t="shared" si="3"/>
        <v>0</v>
      </c>
      <c r="BO51" s="175">
        <f t="shared" si="4"/>
        <v>0</v>
      </c>
      <c r="BP51" s="190">
        <v>0</v>
      </c>
      <c r="BQ51" s="187">
        <f t="shared" si="7"/>
        <v>0</v>
      </c>
    </row>
    <row r="52" spans="1:69" ht="12.75" customHeight="1" x14ac:dyDescent="0.2">
      <c r="A52" s="119">
        <v>7</v>
      </c>
      <c r="B52" s="123" t="s">
        <v>253</v>
      </c>
      <c r="C52" s="40" t="s">
        <v>266</v>
      </c>
      <c r="D52" s="138" t="s">
        <v>112</v>
      </c>
      <c r="E52" s="134"/>
      <c r="F52" s="51"/>
      <c r="G52" s="89"/>
      <c r="H52" s="89"/>
      <c r="I52" s="89"/>
      <c r="J52" s="90"/>
      <c r="K52" s="91"/>
      <c r="L52" s="90"/>
      <c r="M52" s="91"/>
      <c r="N52" s="90"/>
      <c r="O52" s="91">
        <v>1</v>
      </c>
      <c r="P52" s="89">
        <v>1</v>
      </c>
      <c r="Q52" s="90">
        <v>1</v>
      </c>
      <c r="R52" s="91"/>
      <c r="S52" s="89"/>
      <c r="T52" s="89"/>
      <c r="U52" s="90"/>
      <c r="V52" s="91"/>
      <c r="W52" s="89"/>
      <c r="X52" s="89"/>
      <c r="Y52" s="89"/>
      <c r="Z52" s="90"/>
      <c r="AA52" s="91"/>
      <c r="AB52" s="90"/>
      <c r="AC52" s="91"/>
      <c r="AD52" s="89"/>
      <c r="AE52" s="90"/>
      <c r="AF52" s="89">
        <v>1</v>
      </c>
      <c r="AG52" s="89">
        <v>1</v>
      </c>
      <c r="AH52" s="89">
        <v>1</v>
      </c>
      <c r="AI52" s="90"/>
      <c r="AJ52" s="90"/>
      <c r="AK52" s="89">
        <v>1</v>
      </c>
      <c r="AL52" s="89">
        <v>1</v>
      </c>
      <c r="AM52" s="89">
        <v>1</v>
      </c>
      <c r="AN52" s="91"/>
      <c r="AO52" s="89"/>
      <c r="AP52" s="89"/>
      <c r="AQ52" s="89"/>
      <c r="AR52" s="89"/>
      <c r="AS52" s="89"/>
      <c r="AT52" s="90"/>
      <c r="AU52" s="91"/>
      <c r="AV52" s="89"/>
      <c r="AW52" s="89"/>
      <c r="AX52" s="89"/>
      <c r="AY52" s="89"/>
      <c r="AZ52" s="90"/>
      <c r="BA52" s="91"/>
      <c r="BB52" s="90"/>
      <c r="BC52" s="91">
        <v>1</v>
      </c>
      <c r="BD52" s="89">
        <v>1</v>
      </c>
      <c r="BE52" s="89">
        <v>1</v>
      </c>
      <c r="BF52" s="90">
        <v>1</v>
      </c>
      <c r="BG52" s="91"/>
      <c r="BH52" s="89"/>
      <c r="BI52" s="89"/>
      <c r="BJ52" s="89"/>
      <c r="BK52" s="95"/>
      <c r="BL52" s="86">
        <f t="shared" si="2"/>
        <v>0</v>
      </c>
      <c r="BM52" s="87" t="str">
        <f t="shared" si="5"/>
        <v>PCS</v>
      </c>
      <c r="BN52" s="87">
        <f t="shared" si="3"/>
        <v>0</v>
      </c>
      <c r="BO52" s="175">
        <f t="shared" si="4"/>
        <v>0</v>
      </c>
      <c r="BP52" s="190">
        <v>0</v>
      </c>
      <c r="BQ52" s="187">
        <f t="shared" si="7"/>
        <v>0</v>
      </c>
    </row>
    <row r="53" spans="1:69" ht="12.75" customHeight="1" x14ac:dyDescent="0.2">
      <c r="A53" s="119">
        <v>5</v>
      </c>
      <c r="B53" s="122" t="s">
        <v>254</v>
      </c>
      <c r="C53" s="40" t="s">
        <v>263</v>
      </c>
      <c r="D53" s="138" t="s">
        <v>112</v>
      </c>
      <c r="E53" s="134"/>
      <c r="F53" s="51"/>
      <c r="G53" s="89"/>
      <c r="H53" s="89"/>
      <c r="I53" s="89"/>
      <c r="J53" s="90"/>
      <c r="K53" s="91"/>
      <c r="L53" s="90"/>
      <c r="M53" s="91"/>
      <c r="N53" s="90"/>
      <c r="O53" s="91"/>
      <c r="P53" s="89"/>
      <c r="Q53" s="90"/>
      <c r="R53" s="91"/>
      <c r="S53" s="89"/>
      <c r="T53" s="89"/>
      <c r="U53" s="90"/>
      <c r="V53" s="91"/>
      <c r="W53" s="89"/>
      <c r="X53" s="89"/>
      <c r="Y53" s="89"/>
      <c r="Z53" s="90"/>
      <c r="AA53" s="91"/>
      <c r="AB53" s="90"/>
      <c r="AC53" s="91"/>
      <c r="AD53" s="89"/>
      <c r="AE53" s="90"/>
      <c r="AF53" s="89"/>
      <c r="AG53" s="89"/>
      <c r="AH53" s="89"/>
      <c r="AI53" s="90">
        <v>1</v>
      </c>
      <c r="AJ53" s="90"/>
      <c r="AK53" s="89"/>
      <c r="AL53" s="89"/>
      <c r="AM53" s="89"/>
      <c r="AN53" s="92"/>
      <c r="AO53" s="89"/>
      <c r="AP53" s="89"/>
      <c r="AQ53" s="93"/>
      <c r="AR53" s="93"/>
      <c r="AS53" s="93"/>
      <c r="AT53" s="94"/>
      <c r="AU53" s="91"/>
      <c r="AV53" s="89"/>
      <c r="AW53" s="89"/>
      <c r="AX53" s="89"/>
      <c r="AY53" s="89"/>
      <c r="AZ53" s="90"/>
      <c r="BA53" s="91"/>
      <c r="BB53" s="90"/>
      <c r="BC53" s="91"/>
      <c r="BD53" s="89"/>
      <c r="BE53" s="89"/>
      <c r="BF53" s="90"/>
      <c r="BG53" s="91"/>
      <c r="BH53" s="89"/>
      <c r="BI53" s="89"/>
      <c r="BJ53" s="89"/>
      <c r="BK53" s="95"/>
      <c r="BL53" s="86">
        <f t="shared" si="2"/>
        <v>0</v>
      </c>
      <c r="BM53" s="87">
        <f t="shared" si="5"/>
        <v>1</v>
      </c>
      <c r="BN53" s="87">
        <f t="shared" si="3"/>
        <v>0</v>
      </c>
      <c r="BO53" s="175">
        <f t="shared" si="4"/>
        <v>0</v>
      </c>
      <c r="BP53" s="190">
        <v>0</v>
      </c>
      <c r="BQ53" s="187">
        <f t="shared" si="7"/>
        <v>0</v>
      </c>
    </row>
    <row r="54" spans="1:69" ht="12.75" customHeight="1" x14ac:dyDescent="0.2">
      <c r="A54" s="119">
        <v>7</v>
      </c>
      <c r="B54" s="155" t="s">
        <v>255</v>
      </c>
      <c r="C54" s="40" t="s">
        <v>267</v>
      </c>
      <c r="D54" s="138"/>
      <c r="E54" s="134"/>
      <c r="F54" s="51"/>
      <c r="G54" s="89"/>
      <c r="H54" s="89"/>
      <c r="I54" s="89"/>
      <c r="J54" s="90"/>
      <c r="K54" s="91"/>
      <c r="L54" s="90"/>
      <c r="M54" s="91"/>
      <c r="N54" s="90"/>
      <c r="O54" s="91"/>
      <c r="P54" s="89"/>
      <c r="Q54" s="90"/>
      <c r="R54" s="91"/>
      <c r="S54" s="89"/>
      <c r="T54" s="89"/>
      <c r="U54" s="90"/>
      <c r="V54" s="91"/>
      <c r="W54" s="89"/>
      <c r="X54" s="89"/>
      <c r="Y54" s="89"/>
      <c r="Z54" s="90"/>
      <c r="AA54" s="91"/>
      <c r="AB54" s="90"/>
      <c r="AC54" s="91"/>
      <c r="AD54" s="89"/>
      <c r="AE54" s="90"/>
      <c r="AF54" s="89"/>
      <c r="AG54" s="89"/>
      <c r="AH54" s="89"/>
      <c r="AI54" s="90">
        <v>1</v>
      </c>
      <c r="AJ54" s="90"/>
      <c r="AK54" s="89"/>
      <c r="AL54" s="89"/>
      <c r="AM54" s="89"/>
      <c r="AN54" s="91"/>
      <c r="AO54" s="89"/>
      <c r="AP54" s="89"/>
      <c r="AQ54" s="89"/>
      <c r="AR54" s="93"/>
      <c r="AS54" s="93"/>
      <c r="AT54" s="94"/>
      <c r="AU54" s="91"/>
      <c r="AV54" s="89"/>
      <c r="AW54" s="89"/>
      <c r="AX54" s="89"/>
      <c r="AY54" s="89"/>
      <c r="AZ54" s="90"/>
      <c r="BA54" s="91"/>
      <c r="BB54" s="90"/>
      <c r="BC54" s="91"/>
      <c r="BD54" s="89"/>
      <c r="BE54" s="89"/>
      <c r="BF54" s="90"/>
      <c r="BG54" s="91"/>
      <c r="BH54" s="89"/>
      <c r="BI54" s="89"/>
      <c r="BJ54" s="89"/>
      <c r="BK54" s="95"/>
      <c r="BL54" s="86">
        <f t="shared" si="2"/>
        <v>0</v>
      </c>
      <c r="BM54" s="87" t="str">
        <f t="shared" si="5"/>
        <v>PCS</v>
      </c>
      <c r="BN54" s="87">
        <f t="shared" si="3"/>
        <v>0</v>
      </c>
      <c r="BO54" s="175">
        <f t="shared" si="4"/>
        <v>0</v>
      </c>
      <c r="BP54" s="190">
        <v>0</v>
      </c>
      <c r="BQ54" s="187">
        <f t="shared" si="7"/>
        <v>0</v>
      </c>
    </row>
    <row r="55" spans="1:69" ht="12.75" customHeight="1" x14ac:dyDescent="0.2">
      <c r="A55" s="119"/>
      <c r="B55" s="30" t="s">
        <v>10</v>
      </c>
      <c r="C55" s="176" t="s">
        <v>296</v>
      </c>
      <c r="D55" s="138"/>
      <c r="E55" s="134"/>
      <c r="F55" s="51"/>
      <c r="G55" s="89"/>
      <c r="H55" s="89"/>
      <c r="I55" s="89"/>
      <c r="J55" s="90"/>
      <c r="K55" s="91"/>
      <c r="L55" s="90"/>
      <c r="M55" s="91"/>
      <c r="N55" s="90"/>
      <c r="O55" s="91"/>
      <c r="P55" s="89"/>
      <c r="Q55" s="90"/>
      <c r="R55" s="91"/>
      <c r="S55" s="89"/>
      <c r="T55" s="89"/>
      <c r="U55" s="90"/>
      <c r="V55" s="91"/>
      <c r="W55" s="89"/>
      <c r="X55" s="89"/>
      <c r="Y55" s="89"/>
      <c r="Z55" s="90"/>
      <c r="AA55" s="91"/>
      <c r="AB55" s="90"/>
      <c r="AC55" s="91"/>
      <c r="AD55" s="89"/>
      <c r="AE55" s="90"/>
      <c r="AF55" s="89"/>
      <c r="AG55" s="89"/>
      <c r="AH55" s="89"/>
      <c r="AI55" s="90"/>
      <c r="AJ55" s="90"/>
      <c r="AK55" s="89"/>
      <c r="AL55" s="89"/>
      <c r="AM55" s="89"/>
      <c r="AN55" s="91"/>
      <c r="AO55" s="89"/>
      <c r="AP55" s="89"/>
      <c r="AQ55" s="89"/>
      <c r="AR55" s="89"/>
      <c r="AS55" s="89"/>
      <c r="AT55" s="94"/>
      <c r="AU55" s="91"/>
      <c r="AV55" s="89"/>
      <c r="AW55" s="89"/>
      <c r="AX55" s="89"/>
      <c r="AY55" s="89"/>
      <c r="AZ55" s="90"/>
      <c r="BA55" s="91"/>
      <c r="BB55" s="90"/>
      <c r="BC55" s="91"/>
      <c r="BD55" s="89"/>
      <c r="BE55" s="89"/>
      <c r="BF55" s="90"/>
      <c r="BG55" s="91"/>
      <c r="BH55" s="89"/>
      <c r="BI55" s="89"/>
      <c r="BJ55" s="89"/>
      <c r="BK55" s="95"/>
      <c r="BL55" s="86" t="str">
        <f>IF(A55="","",IF(AND(ISERROR(SEARCH("U",E55))=FALSE,CoatedBoards=TRUE),0,IF(AND(ISERROR(SEARCH("C",E55))=FALSE,CoatedBoards=FALSE),0,SUMPRODUCT($E$6:$BK$6,E55:BK55))))</f>
        <v/>
      </c>
      <c r="BM55" s="87" t="str">
        <f>IF(A55="","",VLOOKUP(A55,TheMatrix,5,FALSE))</f>
        <v/>
      </c>
      <c r="BN55" s="87" t="str">
        <f>IF(A55="","",IF(BL55&gt;0,MAX(CEILING(BL55/VLOOKUP(A55,TheMatrix,3,FALSE),1)*VLOOKUP(A55,TheMatrix,2,FALSE),VLOOKUP(A55,TheMatrix,4,FALSE)),0))</f>
        <v/>
      </c>
      <c r="BO55" s="175" t="str">
        <f>IF(A55="","",IF(BM55&gt;SparingLevel,0,BN55))</f>
        <v/>
      </c>
      <c r="BP55" s="190"/>
      <c r="BQ55" s="187" t="str">
        <f>IF(A55="","",IF(ISERROR(BO55*BP55),IF(BO55&lt;&gt;0,"Ask for Quote",0),BO55*BP55))</f>
        <v/>
      </c>
    </row>
    <row r="56" spans="1:69" ht="12.75" customHeight="1" x14ac:dyDescent="0.2">
      <c r="A56" s="119">
        <v>5</v>
      </c>
      <c r="B56" s="123">
        <v>68630690</v>
      </c>
      <c r="C56" s="40" t="s">
        <v>291</v>
      </c>
      <c r="D56" s="138" t="s">
        <v>112</v>
      </c>
      <c r="E56" s="134"/>
      <c r="F56" s="51"/>
      <c r="G56" s="89"/>
      <c r="H56" s="89"/>
      <c r="I56" s="89"/>
      <c r="J56" s="90"/>
      <c r="K56" s="91"/>
      <c r="L56" s="90"/>
      <c r="M56" s="91"/>
      <c r="N56" s="90"/>
      <c r="O56" s="91"/>
      <c r="P56" s="89"/>
      <c r="Q56" s="90"/>
      <c r="R56" s="91"/>
      <c r="S56" s="89"/>
      <c r="T56" s="89"/>
      <c r="U56" s="90"/>
      <c r="V56" s="91"/>
      <c r="W56" s="89"/>
      <c r="X56" s="89"/>
      <c r="Y56" s="89"/>
      <c r="Z56" s="90"/>
      <c r="AA56" s="91"/>
      <c r="AB56" s="90"/>
      <c r="AC56" s="91"/>
      <c r="AD56" s="89"/>
      <c r="AE56" s="90"/>
      <c r="AF56" s="89"/>
      <c r="AG56" s="89"/>
      <c r="AH56" s="89"/>
      <c r="AI56" s="90"/>
      <c r="AJ56" s="90">
        <v>1</v>
      </c>
      <c r="AK56" s="89"/>
      <c r="AL56" s="89"/>
      <c r="AM56" s="89"/>
      <c r="AN56" s="91"/>
      <c r="AO56" s="89"/>
      <c r="AP56" s="89"/>
      <c r="AQ56" s="89"/>
      <c r="AR56" s="89"/>
      <c r="AS56" s="89"/>
      <c r="AT56" s="94"/>
      <c r="AU56" s="91"/>
      <c r="AV56" s="89"/>
      <c r="AW56" s="89"/>
      <c r="AX56" s="89"/>
      <c r="AY56" s="89"/>
      <c r="AZ56" s="90"/>
      <c r="BA56" s="91"/>
      <c r="BB56" s="90"/>
      <c r="BC56" s="91"/>
      <c r="BD56" s="89"/>
      <c r="BE56" s="89"/>
      <c r="BF56" s="90"/>
      <c r="BG56" s="91"/>
      <c r="BH56" s="89"/>
      <c r="BI56" s="89"/>
      <c r="BJ56" s="89"/>
      <c r="BK56" s="95"/>
      <c r="BL56" s="86">
        <f t="shared" si="2"/>
        <v>0</v>
      </c>
      <c r="BM56" s="87">
        <f t="shared" si="5"/>
        <v>1</v>
      </c>
      <c r="BN56" s="87">
        <f t="shared" si="3"/>
        <v>0</v>
      </c>
      <c r="BO56" s="175">
        <f t="shared" si="4"/>
        <v>0</v>
      </c>
      <c r="BP56" s="190">
        <v>0</v>
      </c>
      <c r="BQ56" s="187">
        <f t="shared" si="7"/>
        <v>0</v>
      </c>
    </row>
    <row r="57" spans="1:69" ht="12.75" customHeight="1" x14ac:dyDescent="0.2">
      <c r="A57" s="119">
        <v>7</v>
      </c>
      <c r="B57" s="123">
        <v>68630690</v>
      </c>
      <c r="C57" s="149" t="s">
        <v>299</v>
      </c>
      <c r="D57" s="138" t="s">
        <v>112</v>
      </c>
      <c r="E57" s="134"/>
      <c r="F57" s="51"/>
      <c r="G57" s="89"/>
      <c r="H57" s="89"/>
      <c r="I57" s="89"/>
      <c r="J57" s="90"/>
      <c r="K57" s="91"/>
      <c r="L57" s="90"/>
      <c r="M57" s="91"/>
      <c r="N57" s="90"/>
      <c r="O57" s="91"/>
      <c r="P57" s="89"/>
      <c r="Q57" s="90"/>
      <c r="R57" s="91"/>
      <c r="S57" s="89"/>
      <c r="T57" s="89"/>
      <c r="U57" s="90"/>
      <c r="V57" s="91"/>
      <c r="W57" s="89"/>
      <c r="X57" s="89"/>
      <c r="Y57" s="89"/>
      <c r="Z57" s="90"/>
      <c r="AA57" s="91"/>
      <c r="AB57" s="90"/>
      <c r="AC57" s="91"/>
      <c r="AD57" s="89"/>
      <c r="AE57" s="90"/>
      <c r="AF57" s="89"/>
      <c r="AG57" s="89"/>
      <c r="AH57" s="89"/>
      <c r="AI57" s="90"/>
      <c r="AJ57" s="90">
        <v>1</v>
      </c>
      <c r="AK57" s="89"/>
      <c r="AL57" s="89"/>
      <c r="AM57" s="89"/>
      <c r="AN57" s="91"/>
      <c r="AO57" s="89"/>
      <c r="AP57" s="89"/>
      <c r="AQ57" s="89"/>
      <c r="AR57" s="89"/>
      <c r="AS57" s="89"/>
      <c r="AT57" s="94"/>
      <c r="AU57" s="91"/>
      <c r="AV57" s="89"/>
      <c r="AW57" s="89"/>
      <c r="AX57" s="89"/>
      <c r="AY57" s="89"/>
      <c r="AZ57" s="90"/>
      <c r="BA57" s="91"/>
      <c r="BB57" s="90"/>
      <c r="BC57" s="91"/>
      <c r="BD57" s="89"/>
      <c r="BE57" s="89"/>
      <c r="BF57" s="90"/>
      <c r="BG57" s="91"/>
      <c r="BH57" s="89"/>
      <c r="BI57" s="89"/>
      <c r="BJ57" s="89"/>
      <c r="BK57" s="95"/>
      <c r="BL57" s="86">
        <f t="shared" si="2"/>
        <v>0</v>
      </c>
      <c r="BM57" s="87" t="str">
        <f t="shared" si="5"/>
        <v>PCS</v>
      </c>
      <c r="BN57" s="87">
        <f t="shared" si="3"/>
        <v>0</v>
      </c>
      <c r="BO57" s="175">
        <f t="shared" si="4"/>
        <v>0</v>
      </c>
      <c r="BP57" s="190">
        <v>0</v>
      </c>
      <c r="BQ57" s="187">
        <f t="shared" si="7"/>
        <v>0</v>
      </c>
    </row>
    <row r="58" spans="1:69" ht="12.75" customHeight="1" x14ac:dyDescent="0.2">
      <c r="A58" s="119">
        <v>12</v>
      </c>
      <c r="B58" s="150" t="s">
        <v>292</v>
      </c>
      <c r="C58" s="149" t="s">
        <v>293</v>
      </c>
      <c r="D58" s="138" t="s">
        <v>112</v>
      </c>
      <c r="E58" s="134"/>
      <c r="F58" s="51"/>
      <c r="G58" s="89"/>
      <c r="H58" s="89"/>
      <c r="I58" s="89"/>
      <c r="J58" s="90"/>
      <c r="K58" s="91"/>
      <c r="L58" s="90"/>
      <c r="M58" s="91"/>
      <c r="N58" s="90"/>
      <c r="O58" s="91"/>
      <c r="P58" s="89"/>
      <c r="Q58" s="90"/>
      <c r="R58" s="91"/>
      <c r="S58" s="89"/>
      <c r="T58" s="89"/>
      <c r="U58" s="90"/>
      <c r="V58" s="91"/>
      <c r="W58" s="89"/>
      <c r="X58" s="89"/>
      <c r="Y58" s="89"/>
      <c r="Z58" s="90"/>
      <c r="AA58" s="91"/>
      <c r="AB58" s="90"/>
      <c r="AC58" s="91"/>
      <c r="AD58" s="89"/>
      <c r="AE58" s="90"/>
      <c r="AF58" s="89"/>
      <c r="AG58" s="89"/>
      <c r="AH58" s="89"/>
      <c r="AI58" s="90"/>
      <c r="AJ58" s="90">
        <v>1</v>
      </c>
      <c r="AK58" s="89"/>
      <c r="AL58" s="89"/>
      <c r="AM58" s="89"/>
      <c r="AN58" s="91"/>
      <c r="AO58" s="89"/>
      <c r="AP58" s="89"/>
      <c r="AQ58" s="89"/>
      <c r="AR58" s="89"/>
      <c r="AS58" s="89"/>
      <c r="AT58" s="94"/>
      <c r="AU58" s="91"/>
      <c r="AV58" s="89"/>
      <c r="AW58" s="89"/>
      <c r="AX58" s="89"/>
      <c r="AY58" s="89"/>
      <c r="AZ58" s="90"/>
      <c r="BA58" s="91"/>
      <c r="BB58" s="90"/>
      <c r="BC58" s="91"/>
      <c r="BD58" s="89"/>
      <c r="BE58" s="89"/>
      <c r="BF58" s="90"/>
      <c r="BG58" s="91"/>
      <c r="BH58" s="89"/>
      <c r="BI58" s="89"/>
      <c r="BJ58" s="89"/>
      <c r="BK58" s="95"/>
      <c r="BL58" s="86">
        <f>IF(A58="","",IF(AND(ISERROR(SEARCH("U",E58))=FALSE,CoatedBoards=TRUE),0,IF(AND(ISERROR(SEARCH("C",E58))=FALSE,CoatedBoards=FALSE),0,SUMPRODUCT($E$6:$BK$6,E58:BK58))))</f>
        <v>0</v>
      </c>
      <c r="BM58" s="87" t="str">
        <f>IF(A58="","",VLOOKUP(A58,TheMatrix,5,FALSE))</f>
        <v>NR</v>
      </c>
      <c r="BN58" s="87">
        <f>IF(A58="","",IF(BL58&gt;0,MAX(CEILING(BL58/VLOOKUP(A58,TheMatrix,3,FALSE),1)*VLOOKUP(A58,TheMatrix,2,FALSE),VLOOKUP(A58,TheMatrix,4,FALSE)),0))</f>
        <v>0</v>
      </c>
      <c r="BO58" s="175">
        <f>IF(A58="","",IF(BM58&gt;SparingLevel,0,BN58))</f>
        <v>0</v>
      </c>
      <c r="BP58" s="190">
        <v>0</v>
      </c>
      <c r="BQ58" s="187">
        <f t="shared" ref="BQ58:BQ63" si="8">IF(A58="","",IF(ISERROR(BO58*BP58),IF(BO58&lt;&gt;0,"Ask for Quote",0),BO58*BP58))</f>
        <v>0</v>
      </c>
    </row>
    <row r="59" spans="1:69" ht="12.75" customHeight="1" x14ac:dyDescent="0.2">
      <c r="A59" s="119">
        <v>5</v>
      </c>
      <c r="B59" s="44" t="s">
        <v>289</v>
      </c>
      <c r="C59" s="40" t="s">
        <v>290</v>
      </c>
      <c r="D59" s="138" t="s">
        <v>112</v>
      </c>
      <c r="E59" s="134"/>
      <c r="F59" s="51"/>
      <c r="G59" s="89"/>
      <c r="H59" s="89"/>
      <c r="I59" s="89"/>
      <c r="J59" s="90"/>
      <c r="K59" s="91"/>
      <c r="L59" s="90"/>
      <c r="M59" s="91"/>
      <c r="N59" s="90"/>
      <c r="O59" s="91"/>
      <c r="P59" s="89"/>
      <c r="Q59" s="90"/>
      <c r="R59" s="91">
        <v>1</v>
      </c>
      <c r="S59" s="89">
        <v>1</v>
      </c>
      <c r="T59" s="89">
        <v>1</v>
      </c>
      <c r="U59" s="90">
        <v>1</v>
      </c>
      <c r="V59" s="91"/>
      <c r="W59" s="89"/>
      <c r="X59" s="89"/>
      <c r="Y59" s="89"/>
      <c r="Z59" s="90"/>
      <c r="AA59" s="91"/>
      <c r="AB59" s="90"/>
      <c r="AC59" s="91"/>
      <c r="AD59" s="89"/>
      <c r="AE59" s="90"/>
      <c r="AF59" s="89"/>
      <c r="AG59" s="89"/>
      <c r="AH59" s="89"/>
      <c r="AI59" s="90"/>
      <c r="AJ59" s="90"/>
      <c r="AK59" s="89">
        <v>1</v>
      </c>
      <c r="AL59" s="89">
        <v>1</v>
      </c>
      <c r="AM59" s="89">
        <v>1</v>
      </c>
      <c r="AN59" s="91"/>
      <c r="AO59" s="89"/>
      <c r="AP59" s="89"/>
      <c r="AQ59" s="89"/>
      <c r="AR59" s="89"/>
      <c r="AS59" s="89"/>
      <c r="AT59" s="94"/>
      <c r="AU59" s="91"/>
      <c r="AV59" s="89"/>
      <c r="AW59" s="89"/>
      <c r="AX59" s="89"/>
      <c r="AY59" s="89"/>
      <c r="AZ59" s="90"/>
      <c r="BA59" s="91"/>
      <c r="BB59" s="90"/>
      <c r="BC59" s="91"/>
      <c r="BD59" s="89"/>
      <c r="BE59" s="89"/>
      <c r="BF59" s="90"/>
      <c r="BG59" s="91">
        <v>1</v>
      </c>
      <c r="BH59" s="89">
        <v>1</v>
      </c>
      <c r="BI59" s="89">
        <v>1</v>
      </c>
      <c r="BJ59" s="89">
        <v>1</v>
      </c>
      <c r="BK59" s="95"/>
      <c r="BL59" s="86">
        <f t="shared" si="2"/>
        <v>0</v>
      </c>
      <c r="BM59" s="87">
        <f t="shared" si="5"/>
        <v>1</v>
      </c>
      <c r="BN59" s="87">
        <f t="shared" si="3"/>
        <v>0</v>
      </c>
      <c r="BO59" s="175">
        <f t="shared" si="4"/>
        <v>0</v>
      </c>
      <c r="BP59" s="190">
        <v>0</v>
      </c>
      <c r="BQ59" s="187">
        <f t="shared" si="8"/>
        <v>0</v>
      </c>
    </row>
    <row r="60" spans="1:69" ht="12.75" customHeight="1" x14ac:dyDescent="0.2">
      <c r="A60" s="119">
        <v>7</v>
      </c>
      <c r="B60" s="44" t="s">
        <v>287</v>
      </c>
      <c r="C60" s="40" t="s">
        <v>288</v>
      </c>
      <c r="D60" s="138" t="s">
        <v>112</v>
      </c>
      <c r="E60" s="134"/>
      <c r="F60" s="51"/>
      <c r="G60" s="89"/>
      <c r="H60" s="89"/>
      <c r="I60" s="89"/>
      <c r="J60" s="90"/>
      <c r="K60" s="91"/>
      <c r="L60" s="90"/>
      <c r="M60" s="91"/>
      <c r="N60" s="90"/>
      <c r="O60" s="91"/>
      <c r="P60" s="89"/>
      <c r="Q60" s="90"/>
      <c r="R60" s="91">
        <v>1</v>
      </c>
      <c r="S60" s="89">
        <v>1</v>
      </c>
      <c r="T60" s="89">
        <v>1</v>
      </c>
      <c r="U60" s="90">
        <v>1</v>
      </c>
      <c r="V60" s="91"/>
      <c r="W60" s="89"/>
      <c r="X60" s="89"/>
      <c r="Y60" s="89"/>
      <c r="Z60" s="90"/>
      <c r="AA60" s="91"/>
      <c r="AB60" s="90"/>
      <c r="AC60" s="91"/>
      <c r="AD60" s="89"/>
      <c r="AE60" s="90"/>
      <c r="AF60" s="89"/>
      <c r="AG60" s="89"/>
      <c r="AH60" s="89"/>
      <c r="AI60" s="90"/>
      <c r="AJ60" s="90"/>
      <c r="AK60" s="89">
        <v>1</v>
      </c>
      <c r="AL60" s="89">
        <v>1</v>
      </c>
      <c r="AM60" s="89">
        <v>1</v>
      </c>
      <c r="AN60" s="91"/>
      <c r="AO60" s="89"/>
      <c r="AP60" s="89"/>
      <c r="AQ60" s="89"/>
      <c r="AR60" s="89"/>
      <c r="AS60" s="89"/>
      <c r="AT60" s="94"/>
      <c r="AU60" s="91"/>
      <c r="AV60" s="89"/>
      <c r="AW60" s="89"/>
      <c r="AX60" s="89"/>
      <c r="AY60" s="89"/>
      <c r="AZ60" s="90"/>
      <c r="BA60" s="91"/>
      <c r="BB60" s="90"/>
      <c r="BC60" s="91"/>
      <c r="BD60" s="89"/>
      <c r="BE60" s="89"/>
      <c r="BF60" s="90"/>
      <c r="BG60" s="91">
        <v>1</v>
      </c>
      <c r="BH60" s="89">
        <v>1</v>
      </c>
      <c r="BI60" s="89">
        <v>1</v>
      </c>
      <c r="BJ60" s="89">
        <v>1</v>
      </c>
      <c r="BK60" s="95"/>
      <c r="BL60" s="86">
        <f t="shared" si="2"/>
        <v>0</v>
      </c>
      <c r="BM60" s="87" t="str">
        <f t="shared" si="5"/>
        <v>PCS</v>
      </c>
      <c r="BN60" s="87">
        <f t="shared" si="3"/>
        <v>0</v>
      </c>
      <c r="BO60" s="175">
        <f t="shared" si="4"/>
        <v>0</v>
      </c>
      <c r="BP60" s="190">
        <v>0</v>
      </c>
      <c r="BQ60" s="187">
        <f t="shared" si="8"/>
        <v>0</v>
      </c>
    </row>
    <row r="61" spans="1:69" ht="12.75" customHeight="1" x14ac:dyDescent="0.2">
      <c r="A61" s="119">
        <v>7</v>
      </c>
      <c r="B61" s="123">
        <v>63998931</v>
      </c>
      <c r="C61" s="40" t="s">
        <v>297</v>
      </c>
      <c r="D61" s="138" t="s">
        <v>112</v>
      </c>
      <c r="E61" s="134"/>
      <c r="F61" s="51"/>
      <c r="G61" s="89"/>
      <c r="H61" s="89"/>
      <c r="I61" s="89"/>
      <c r="J61" s="90"/>
      <c r="K61" s="91"/>
      <c r="L61" s="90"/>
      <c r="M61" s="91"/>
      <c r="N61" s="90"/>
      <c r="O61" s="91"/>
      <c r="P61" s="89"/>
      <c r="Q61" s="90"/>
      <c r="R61" s="91">
        <v>1</v>
      </c>
      <c r="S61" s="89">
        <v>1</v>
      </c>
      <c r="T61" s="89">
        <v>1</v>
      </c>
      <c r="U61" s="90">
        <v>1</v>
      </c>
      <c r="V61" s="91"/>
      <c r="W61" s="89"/>
      <c r="X61" s="89"/>
      <c r="Y61" s="89"/>
      <c r="Z61" s="90"/>
      <c r="AA61" s="91"/>
      <c r="AB61" s="90"/>
      <c r="AC61" s="91"/>
      <c r="AD61" s="89"/>
      <c r="AE61" s="90"/>
      <c r="AF61" s="89"/>
      <c r="AG61" s="89"/>
      <c r="AH61" s="89"/>
      <c r="AI61" s="90"/>
      <c r="AJ61" s="90"/>
      <c r="AK61" s="89">
        <v>1</v>
      </c>
      <c r="AL61" s="89">
        <v>1</v>
      </c>
      <c r="AM61" s="89">
        <v>1</v>
      </c>
      <c r="AN61" s="91"/>
      <c r="AO61" s="89"/>
      <c r="AP61" s="89"/>
      <c r="AQ61" s="89"/>
      <c r="AR61" s="89"/>
      <c r="AS61" s="89"/>
      <c r="AT61" s="94"/>
      <c r="AU61" s="91"/>
      <c r="AV61" s="89"/>
      <c r="AW61" s="89"/>
      <c r="AX61" s="89"/>
      <c r="AY61" s="89"/>
      <c r="AZ61" s="90"/>
      <c r="BA61" s="91"/>
      <c r="BB61" s="90"/>
      <c r="BC61" s="91"/>
      <c r="BD61" s="89"/>
      <c r="BE61" s="89"/>
      <c r="BF61" s="90"/>
      <c r="BG61" s="91">
        <v>1</v>
      </c>
      <c r="BH61" s="89">
        <v>1</v>
      </c>
      <c r="BI61" s="89">
        <v>1</v>
      </c>
      <c r="BJ61" s="89">
        <v>1</v>
      </c>
      <c r="BK61" s="95"/>
      <c r="BL61" s="86">
        <f>IF(A61="","",IF(AND(ISERROR(SEARCH("U",E61))=FALSE,CoatedBoards=TRUE),0,IF(AND(ISERROR(SEARCH("C",E61))=FALSE,CoatedBoards=FALSE),0,SUMPRODUCT($E$6:$BK$6,E61:BK61))))</f>
        <v>0</v>
      </c>
      <c r="BM61" s="87" t="str">
        <f>IF(A61="","",VLOOKUP(A61,TheMatrix,5,FALSE))</f>
        <v>PCS</v>
      </c>
      <c r="BN61" s="87">
        <f>IF(A61="","",IF(BL61&gt;0,MAX(CEILING(BL61/VLOOKUP(A61,TheMatrix,3,FALSE),1)*VLOOKUP(A61,TheMatrix,2,FALSE),VLOOKUP(A61,TheMatrix,4,FALSE)),0))</f>
        <v>0</v>
      </c>
      <c r="BO61" s="175">
        <f>IF(A61="","",IF(BM61&gt;SparingLevel,0,BN61))</f>
        <v>0</v>
      </c>
      <c r="BP61" s="190">
        <v>0</v>
      </c>
      <c r="BQ61" s="187">
        <f t="shared" si="8"/>
        <v>0</v>
      </c>
    </row>
    <row r="62" spans="1:69" ht="12.75" customHeight="1" x14ac:dyDescent="0.2">
      <c r="A62" s="119">
        <v>12</v>
      </c>
      <c r="B62" s="150" t="s">
        <v>294</v>
      </c>
      <c r="C62" s="149" t="s">
        <v>295</v>
      </c>
      <c r="D62" s="138" t="s">
        <v>112</v>
      </c>
      <c r="E62" s="134"/>
      <c r="F62" s="51"/>
      <c r="G62" s="89"/>
      <c r="H62" s="89"/>
      <c r="I62" s="89"/>
      <c r="J62" s="90"/>
      <c r="K62" s="91"/>
      <c r="L62" s="90"/>
      <c r="M62" s="91"/>
      <c r="N62" s="90"/>
      <c r="O62" s="91"/>
      <c r="P62" s="89"/>
      <c r="Q62" s="90"/>
      <c r="R62" s="91">
        <v>1</v>
      </c>
      <c r="S62" s="89">
        <v>1</v>
      </c>
      <c r="T62" s="89">
        <v>1</v>
      </c>
      <c r="U62" s="90">
        <v>1</v>
      </c>
      <c r="V62" s="91"/>
      <c r="W62" s="89"/>
      <c r="X62" s="89"/>
      <c r="Y62" s="89"/>
      <c r="Z62" s="90"/>
      <c r="AA62" s="91"/>
      <c r="AB62" s="90"/>
      <c r="AC62" s="91"/>
      <c r="AD62" s="89"/>
      <c r="AE62" s="90"/>
      <c r="AF62" s="89"/>
      <c r="AG62" s="89"/>
      <c r="AH62" s="89"/>
      <c r="AI62" s="90"/>
      <c r="AJ62" s="90"/>
      <c r="AK62" s="89">
        <v>1</v>
      </c>
      <c r="AL62" s="89">
        <v>1</v>
      </c>
      <c r="AM62" s="89">
        <v>1</v>
      </c>
      <c r="AN62" s="91"/>
      <c r="AO62" s="89"/>
      <c r="AP62" s="89"/>
      <c r="AQ62" s="89"/>
      <c r="AR62" s="89"/>
      <c r="AS62" s="89"/>
      <c r="AT62" s="94"/>
      <c r="AU62" s="91"/>
      <c r="AV62" s="89"/>
      <c r="AW62" s="89"/>
      <c r="AX62" s="89"/>
      <c r="AY62" s="89"/>
      <c r="AZ62" s="90"/>
      <c r="BA62" s="91"/>
      <c r="BB62" s="90"/>
      <c r="BC62" s="91"/>
      <c r="BD62" s="89"/>
      <c r="BE62" s="89"/>
      <c r="BF62" s="90"/>
      <c r="BG62" s="91">
        <v>1</v>
      </c>
      <c r="BH62" s="89">
        <v>1</v>
      </c>
      <c r="BI62" s="89">
        <v>1</v>
      </c>
      <c r="BJ62" s="89">
        <v>1</v>
      </c>
      <c r="BK62" s="95"/>
      <c r="BL62" s="86">
        <f>IF(A62="","",IF(AND(ISERROR(SEARCH("U",E62))=FALSE,CoatedBoards=TRUE),0,IF(AND(ISERROR(SEARCH("C",E62))=FALSE,CoatedBoards=FALSE),0,SUMPRODUCT($E$6:$BK$6,E62:BK62))))</f>
        <v>0</v>
      </c>
      <c r="BM62" s="87" t="str">
        <f>IF(A62="","",VLOOKUP(A62,TheMatrix,5,FALSE))</f>
        <v>NR</v>
      </c>
      <c r="BN62" s="87">
        <f>IF(A62="","",IF(BL62&gt;0,MAX(CEILING(BL62/VLOOKUP(A62,TheMatrix,3,FALSE),1)*VLOOKUP(A62,TheMatrix,2,FALSE),VLOOKUP(A62,TheMatrix,4,FALSE)),0))</f>
        <v>0</v>
      </c>
      <c r="BO62" s="175">
        <f>IF(A62="","",IF(BM62&gt;SparingLevel,0,BN62))</f>
        <v>0</v>
      </c>
      <c r="BP62" s="190">
        <v>0</v>
      </c>
      <c r="BQ62" s="187">
        <f t="shared" si="8"/>
        <v>0</v>
      </c>
    </row>
    <row r="63" spans="1:69" ht="12.75" customHeight="1" x14ac:dyDescent="0.2">
      <c r="A63" s="119">
        <v>5</v>
      </c>
      <c r="B63" s="122" t="s">
        <v>328</v>
      </c>
      <c r="C63" s="40" t="s">
        <v>269</v>
      </c>
      <c r="D63" s="138" t="s">
        <v>112</v>
      </c>
      <c r="E63" s="134"/>
      <c r="F63" s="51"/>
      <c r="G63" s="89"/>
      <c r="H63" s="89"/>
      <c r="I63" s="89"/>
      <c r="J63" s="90"/>
      <c r="K63" s="91"/>
      <c r="L63" s="90"/>
      <c r="M63" s="91"/>
      <c r="N63" s="90"/>
      <c r="O63" s="91"/>
      <c r="P63" s="89"/>
      <c r="Q63" s="90"/>
      <c r="R63" s="91">
        <v>1</v>
      </c>
      <c r="S63" s="89">
        <v>1</v>
      </c>
      <c r="T63" s="89">
        <v>1</v>
      </c>
      <c r="U63" s="90">
        <v>1</v>
      </c>
      <c r="V63" s="91"/>
      <c r="W63" s="89"/>
      <c r="X63" s="89"/>
      <c r="Y63" s="89"/>
      <c r="Z63" s="90"/>
      <c r="AA63" s="91"/>
      <c r="AB63" s="90"/>
      <c r="AC63" s="91"/>
      <c r="AD63" s="89"/>
      <c r="AE63" s="90"/>
      <c r="AF63" s="89"/>
      <c r="AG63" s="89"/>
      <c r="AH63" s="89"/>
      <c r="AI63" s="90"/>
      <c r="AJ63" s="90"/>
      <c r="AK63" s="89"/>
      <c r="AL63" s="89"/>
      <c r="AM63" s="89"/>
      <c r="AN63" s="91">
        <v>1</v>
      </c>
      <c r="AO63" s="89">
        <v>1</v>
      </c>
      <c r="AP63" s="89">
        <v>1</v>
      </c>
      <c r="AQ63" s="89">
        <v>1</v>
      </c>
      <c r="AR63" s="89">
        <v>1</v>
      </c>
      <c r="AS63" s="89">
        <v>1</v>
      </c>
      <c r="AT63" s="94">
        <v>1</v>
      </c>
      <c r="AU63" s="91"/>
      <c r="AV63" s="89"/>
      <c r="AW63" s="89"/>
      <c r="AX63" s="89"/>
      <c r="AY63" s="89"/>
      <c r="AZ63" s="90"/>
      <c r="BA63" s="91"/>
      <c r="BB63" s="90"/>
      <c r="BC63" s="91"/>
      <c r="BD63" s="89"/>
      <c r="BE63" s="89"/>
      <c r="BF63" s="90"/>
      <c r="BG63" s="91"/>
      <c r="BH63" s="89"/>
      <c r="BI63" s="89"/>
      <c r="BJ63" s="89"/>
      <c r="BK63" s="95"/>
      <c r="BL63" s="86">
        <f t="shared" si="2"/>
        <v>0</v>
      </c>
      <c r="BM63" s="87">
        <f t="shared" si="5"/>
        <v>1</v>
      </c>
      <c r="BN63" s="87">
        <f t="shared" si="3"/>
        <v>0</v>
      </c>
      <c r="BO63" s="175">
        <f t="shared" si="4"/>
        <v>0</v>
      </c>
      <c r="BP63" s="190">
        <v>0</v>
      </c>
      <c r="BQ63" s="187">
        <f t="shared" si="8"/>
        <v>0</v>
      </c>
    </row>
    <row r="64" spans="1:69" ht="25.5" customHeight="1" x14ac:dyDescent="0.2">
      <c r="A64" s="119"/>
      <c r="B64" s="202" t="s">
        <v>93</v>
      </c>
      <c r="C64" s="203"/>
      <c r="D64" s="138"/>
      <c r="E64" s="134"/>
      <c r="F64" s="51"/>
      <c r="G64" s="89"/>
      <c r="H64" s="89"/>
      <c r="I64" s="89"/>
      <c r="J64" s="90"/>
      <c r="K64" s="91"/>
      <c r="L64" s="90"/>
      <c r="M64" s="91"/>
      <c r="N64" s="90"/>
      <c r="O64" s="91"/>
      <c r="P64" s="89"/>
      <c r="Q64" s="90"/>
      <c r="R64" s="91"/>
      <c r="S64" s="89"/>
      <c r="T64" s="89"/>
      <c r="U64" s="90"/>
      <c r="V64" s="91"/>
      <c r="W64" s="89"/>
      <c r="X64" s="89"/>
      <c r="Y64" s="89"/>
      <c r="Z64" s="90"/>
      <c r="AA64" s="91"/>
      <c r="AB64" s="90"/>
      <c r="AC64" s="91"/>
      <c r="AD64" s="89"/>
      <c r="AE64" s="90"/>
      <c r="AF64" s="89"/>
      <c r="AG64" s="89"/>
      <c r="AH64" s="89"/>
      <c r="AI64" s="90"/>
      <c r="AJ64" s="90"/>
      <c r="AK64" s="89"/>
      <c r="AL64" s="89"/>
      <c r="AM64" s="89"/>
      <c r="AN64" s="92"/>
      <c r="AO64" s="89"/>
      <c r="AP64" s="89"/>
      <c r="AQ64" s="93"/>
      <c r="AR64" s="93"/>
      <c r="AS64" s="93"/>
      <c r="AT64" s="94"/>
      <c r="AU64" s="91"/>
      <c r="AV64" s="89"/>
      <c r="AW64" s="89"/>
      <c r="AX64" s="89"/>
      <c r="AY64" s="89"/>
      <c r="AZ64" s="90"/>
      <c r="BA64" s="91"/>
      <c r="BB64" s="90"/>
      <c r="BC64" s="91"/>
      <c r="BD64" s="89"/>
      <c r="BE64" s="89"/>
      <c r="BF64" s="90"/>
      <c r="BG64" s="91"/>
      <c r="BH64" s="89"/>
      <c r="BI64" s="89"/>
      <c r="BJ64" s="89"/>
      <c r="BK64" s="95"/>
      <c r="BL64" s="86" t="str">
        <f t="shared" si="2"/>
        <v/>
      </c>
      <c r="BM64" s="87" t="str">
        <f t="shared" si="5"/>
        <v/>
      </c>
      <c r="BN64" s="87" t="str">
        <f t="shared" si="3"/>
        <v/>
      </c>
      <c r="BO64" s="175" t="str">
        <f t="shared" si="4"/>
        <v/>
      </c>
      <c r="BP64" s="190"/>
      <c r="BQ64" s="187" t="str">
        <f t="shared" ref="BQ64:BQ77" si="9">IF(A64="","",IF(ISERROR(BO64*BP64),IF(BO64&lt;&gt;0,"Ask for Quote",0),BO64*BP64))</f>
        <v/>
      </c>
    </row>
    <row r="65" spans="1:70" ht="12.75" customHeight="1" x14ac:dyDescent="0.2">
      <c r="A65" s="119">
        <v>12</v>
      </c>
      <c r="B65" s="122">
        <v>64625373</v>
      </c>
      <c r="C65" s="40" t="s">
        <v>283</v>
      </c>
      <c r="D65" s="138" t="s">
        <v>112</v>
      </c>
      <c r="E65" s="134"/>
      <c r="F65" s="51"/>
      <c r="G65" s="89"/>
      <c r="H65" s="89"/>
      <c r="I65" s="89"/>
      <c r="J65" s="90"/>
      <c r="K65" s="91"/>
      <c r="L65" s="90"/>
      <c r="M65" s="91"/>
      <c r="N65" s="90"/>
      <c r="O65" s="91"/>
      <c r="P65" s="89"/>
      <c r="Q65" s="90"/>
      <c r="R65" s="91">
        <v>4</v>
      </c>
      <c r="S65" s="89">
        <v>4</v>
      </c>
      <c r="T65" s="89"/>
      <c r="U65" s="90"/>
      <c r="V65" s="91"/>
      <c r="W65" s="89"/>
      <c r="X65" s="89"/>
      <c r="Y65" s="89"/>
      <c r="Z65" s="90"/>
      <c r="AA65" s="91"/>
      <c r="AB65" s="90"/>
      <c r="AC65" s="91"/>
      <c r="AD65" s="89"/>
      <c r="AE65" s="90"/>
      <c r="AF65" s="89"/>
      <c r="AG65" s="89"/>
      <c r="AH65" s="89"/>
      <c r="AI65" s="90"/>
      <c r="AJ65" s="90"/>
      <c r="AK65" s="89"/>
      <c r="AL65" s="89"/>
      <c r="AM65" s="89"/>
      <c r="AN65" s="91"/>
      <c r="AO65" s="89"/>
      <c r="AP65" s="89"/>
      <c r="AQ65" s="89"/>
      <c r="AR65" s="89"/>
      <c r="AS65" s="89"/>
      <c r="AT65" s="90"/>
      <c r="AU65" s="91"/>
      <c r="AV65" s="89"/>
      <c r="AW65" s="89"/>
      <c r="AX65" s="89"/>
      <c r="AY65" s="89"/>
      <c r="AZ65" s="90"/>
      <c r="BA65" s="91"/>
      <c r="BB65" s="90"/>
      <c r="BC65" s="91"/>
      <c r="BD65" s="89"/>
      <c r="BE65" s="89"/>
      <c r="BF65" s="90"/>
      <c r="BG65" s="91"/>
      <c r="BH65" s="89"/>
      <c r="BI65" s="89"/>
      <c r="BJ65" s="89"/>
      <c r="BK65" s="95"/>
      <c r="BL65" s="86">
        <f t="shared" si="2"/>
        <v>0</v>
      </c>
      <c r="BM65" s="87" t="str">
        <f t="shared" si="5"/>
        <v>NR</v>
      </c>
      <c r="BN65" s="87">
        <f t="shared" si="3"/>
        <v>0</v>
      </c>
      <c r="BO65" s="175">
        <f t="shared" si="4"/>
        <v>0</v>
      </c>
      <c r="BP65" s="190">
        <v>0</v>
      </c>
      <c r="BQ65" s="187">
        <f>IF(A65="","",IF(ISERROR(BO65*BP65),IF(BO65&lt;&gt;0,"Ask for Quote",0),BO65*BP65))</f>
        <v>0</v>
      </c>
    </row>
    <row r="66" spans="1:70" ht="12.75" customHeight="1" x14ac:dyDescent="0.2">
      <c r="A66" s="119">
        <v>12</v>
      </c>
      <c r="B66" s="122">
        <v>64740903</v>
      </c>
      <c r="C66" s="40" t="s">
        <v>284</v>
      </c>
      <c r="D66" s="138" t="s">
        <v>112</v>
      </c>
      <c r="E66" s="134"/>
      <c r="F66" s="51"/>
      <c r="G66" s="89"/>
      <c r="H66" s="89"/>
      <c r="I66" s="89"/>
      <c r="J66" s="90"/>
      <c r="K66" s="91"/>
      <c r="L66" s="90"/>
      <c r="M66" s="91"/>
      <c r="N66" s="90"/>
      <c r="O66" s="91"/>
      <c r="P66" s="89"/>
      <c r="Q66" s="90"/>
      <c r="R66" s="91"/>
      <c r="S66" s="89"/>
      <c r="T66" s="89"/>
      <c r="U66" s="90"/>
      <c r="V66" s="91"/>
      <c r="W66" s="89"/>
      <c r="X66" s="89"/>
      <c r="Y66" s="89"/>
      <c r="Z66" s="90"/>
      <c r="AA66" s="91"/>
      <c r="AB66" s="90"/>
      <c r="AC66" s="91"/>
      <c r="AD66" s="89"/>
      <c r="AE66" s="90"/>
      <c r="AF66" s="89"/>
      <c r="AG66" s="89"/>
      <c r="AH66" s="89"/>
      <c r="AI66" s="90"/>
      <c r="AJ66" s="90">
        <v>4</v>
      </c>
      <c r="AK66" s="89"/>
      <c r="AL66" s="89"/>
      <c r="AM66" s="89"/>
      <c r="AN66" s="91"/>
      <c r="AO66" s="89"/>
      <c r="AP66" s="89"/>
      <c r="AQ66" s="89"/>
      <c r="AR66" s="89"/>
      <c r="AS66" s="89"/>
      <c r="AT66" s="90"/>
      <c r="AU66" s="91"/>
      <c r="AV66" s="89"/>
      <c r="AW66" s="89"/>
      <c r="AX66" s="89"/>
      <c r="AY66" s="89"/>
      <c r="AZ66" s="90"/>
      <c r="BA66" s="91"/>
      <c r="BB66" s="90"/>
      <c r="BC66" s="91"/>
      <c r="BD66" s="89"/>
      <c r="BE66" s="89"/>
      <c r="BF66" s="90"/>
      <c r="BG66" s="91"/>
      <c r="BH66" s="89"/>
      <c r="BI66" s="89"/>
      <c r="BJ66" s="89"/>
      <c r="BK66" s="95"/>
      <c r="BL66" s="86">
        <f t="shared" si="2"/>
        <v>0</v>
      </c>
      <c r="BM66" s="87" t="str">
        <f t="shared" si="5"/>
        <v>NR</v>
      </c>
      <c r="BN66" s="87">
        <f t="shared" si="3"/>
        <v>0</v>
      </c>
      <c r="BO66" s="175">
        <f t="shared" si="4"/>
        <v>0</v>
      </c>
      <c r="BP66" s="190">
        <v>0</v>
      </c>
      <c r="BQ66" s="187">
        <f t="shared" si="9"/>
        <v>0</v>
      </c>
    </row>
    <row r="67" spans="1:70" ht="12.75" customHeight="1" x14ac:dyDescent="0.2">
      <c r="A67" s="119">
        <v>12</v>
      </c>
      <c r="B67" s="122">
        <v>64624920</v>
      </c>
      <c r="C67" s="40" t="s">
        <v>282</v>
      </c>
      <c r="D67" s="138" t="s">
        <v>112</v>
      </c>
      <c r="E67" s="134"/>
      <c r="F67" s="51"/>
      <c r="G67" s="89"/>
      <c r="H67" s="89"/>
      <c r="I67" s="89"/>
      <c r="J67" s="90"/>
      <c r="K67" s="91"/>
      <c r="L67" s="90"/>
      <c r="M67" s="91"/>
      <c r="N67" s="90"/>
      <c r="O67" s="91"/>
      <c r="P67" s="89"/>
      <c r="Q67" s="90"/>
      <c r="R67" s="91"/>
      <c r="S67" s="89"/>
      <c r="T67" s="89">
        <v>4</v>
      </c>
      <c r="U67" s="90">
        <v>4</v>
      </c>
      <c r="V67" s="91"/>
      <c r="W67" s="89"/>
      <c r="X67" s="89"/>
      <c r="Y67" s="89"/>
      <c r="Z67" s="90"/>
      <c r="AA67" s="91"/>
      <c r="AB67" s="90"/>
      <c r="AC67" s="91"/>
      <c r="AD67" s="89"/>
      <c r="AE67" s="90"/>
      <c r="AF67" s="89"/>
      <c r="AG67" s="89"/>
      <c r="AH67" s="89"/>
      <c r="AI67" s="90"/>
      <c r="AJ67" s="90"/>
      <c r="AK67" s="89">
        <v>4</v>
      </c>
      <c r="AL67" s="89">
        <v>4</v>
      </c>
      <c r="AM67" s="89">
        <v>4</v>
      </c>
      <c r="AN67" s="91"/>
      <c r="AO67" s="89"/>
      <c r="AP67" s="89"/>
      <c r="AQ67" s="89"/>
      <c r="AR67" s="89"/>
      <c r="AS67" s="89"/>
      <c r="AT67" s="90"/>
      <c r="AU67" s="91"/>
      <c r="AV67" s="89"/>
      <c r="AW67" s="89"/>
      <c r="AX67" s="89"/>
      <c r="AY67" s="89"/>
      <c r="AZ67" s="90"/>
      <c r="BA67" s="91"/>
      <c r="BB67" s="90"/>
      <c r="BC67" s="91"/>
      <c r="BD67" s="89"/>
      <c r="BE67" s="89"/>
      <c r="BF67" s="90"/>
      <c r="BG67" s="91"/>
      <c r="BH67" s="89"/>
      <c r="BI67" s="89"/>
      <c r="BJ67" s="89"/>
      <c r="BK67" s="95"/>
      <c r="BL67" s="86">
        <f t="shared" si="2"/>
        <v>0</v>
      </c>
      <c r="BM67" s="87" t="str">
        <f t="shared" si="5"/>
        <v>NR</v>
      </c>
      <c r="BN67" s="87">
        <f t="shared" si="3"/>
        <v>0</v>
      </c>
      <c r="BO67" s="175">
        <f t="shared" si="4"/>
        <v>0</v>
      </c>
      <c r="BP67" s="190">
        <v>0</v>
      </c>
      <c r="BQ67" s="187">
        <f t="shared" si="9"/>
        <v>0</v>
      </c>
    </row>
    <row r="68" spans="1:70" ht="12.75" customHeight="1" x14ac:dyDescent="0.2">
      <c r="A68" s="119">
        <v>12</v>
      </c>
      <c r="B68" s="122">
        <v>64410512</v>
      </c>
      <c r="C68" s="40" t="s">
        <v>285</v>
      </c>
      <c r="D68" s="138" t="s">
        <v>112</v>
      </c>
      <c r="E68" s="134"/>
      <c r="F68" s="51"/>
      <c r="G68" s="89"/>
      <c r="H68" s="89"/>
      <c r="I68" s="89"/>
      <c r="J68" s="90"/>
      <c r="K68" s="91"/>
      <c r="L68" s="90"/>
      <c r="M68" s="91"/>
      <c r="N68" s="90"/>
      <c r="O68" s="91"/>
      <c r="P68" s="89"/>
      <c r="Q68" s="90"/>
      <c r="R68" s="91"/>
      <c r="S68" s="89"/>
      <c r="T68" s="89"/>
      <c r="U68" s="90"/>
      <c r="V68" s="91"/>
      <c r="W68" s="89"/>
      <c r="X68" s="89"/>
      <c r="Y68" s="89"/>
      <c r="Z68" s="90"/>
      <c r="AA68" s="91"/>
      <c r="AB68" s="90"/>
      <c r="AC68" s="91"/>
      <c r="AD68" s="89"/>
      <c r="AE68" s="90"/>
      <c r="AF68" s="89"/>
      <c r="AG68" s="89"/>
      <c r="AH68" s="89"/>
      <c r="AI68" s="90"/>
      <c r="AJ68" s="90"/>
      <c r="AK68" s="89"/>
      <c r="AL68" s="89"/>
      <c r="AM68" s="89"/>
      <c r="AN68" s="92">
        <v>8</v>
      </c>
      <c r="AO68" s="89">
        <v>8</v>
      </c>
      <c r="AP68" s="89">
        <v>8</v>
      </c>
      <c r="AQ68" s="93">
        <v>12</v>
      </c>
      <c r="AR68" s="89">
        <v>12</v>
      </c>
      <c r="AS68" s="89">
        <v>14</v>
      </c>
      <c r="AT68" s="90">
        <v>14</v>
      </c>
      <c r="AU68" s="91"/>
      <c r="AV68" s="89"/>
      <c r="AW68" s="89"/>
      <c r="AX68" s="89"/>
      <c r="AY68" s="89"/>
      <c r="AZ68" s="90"/>
      <c r="BA68" s="91"/>
      <c r="BB68" s="90"/>
      <c r="BC68" s="91"/>
      <c r="BD68" s="89"/>
      <c r="BE68" s="89"/>
      <c r="BF68" s="90"/>
      <c r="BG68" s="91"/>
      <c r="BH68" s="89"/>
      <c r="BI68" s="89"/>
      <c r="BJ68" s="89"/>
      <c r="BK68" s="95"/>
      <c r="BL68" s="86">
        <f t="shared" si="2"/>
        <v>0</v>
      </c>
      <c r="BM68" s="87" t="str">
        <f t="shared" si="5"/>
        <v>NR</v>
      </c>
      <c r="BN68" s="87">
        <f t="shared" si="3"/>
        <v>0</v>
      </c>
      <c r="BO68" s="175">
        <f t="shared" si="4"/>
        <v>0</v>
      </c>
      <c r="BP68" s="190">
        <v>0</v>
      </c>
      <c r="BQ68" s="187">
        <f t="shared" si="9"/>
        <v>0</v>
      </c>
    </row>
    <row r="69" spans="1:70" ht="12.75" customHeight="1" x14ac:dyDescent="0.2">
      <c r="A69" s="119"/>
      <c r="B69" s="30" t="s">
        <v>281</v>
      </c>
      <c r="C69" s="40"/>
      <c r="D69" s="138"/>
      <c r="E69" s="134"/>
      <c r="F69" s="51"/>
      <c r="G69" s="89"/>
      <c r="H69" s="89"/>
      <c r="I69" s="89"/>
      <c r="J69" s="90"/>
      <c r="K69" s="91"/>
      <c r="L69" s="90"/>
      <c r="M69" s="91"/>
      <c r="N69" s="90"/>
      <c r="O69" s="91"/>
      <c r="P69" s="89"/>
      <c r="Q69" s="90"/>
      <c r="R69" s="91"/>
      <c r="S69" s="89"/>
      <c r="T69" s="89"/>
      <c r="U69" s="90"/>
      <c r="V69" s="91"/>
      <c r="W69" s="89"/>
      <c r="X69" s="89"/>
      <c r="Y69" s="89"/>
      <c r="Z69" s="90"/>
      <c r="AA69" s="91"/>
      <c r="AB69" s="90"/>
      <c r="AC69" s="91"/>
      <c r="AD69" s="89"/>
      <c r="AE69" s="90"/>
      <c r="AF69" s="89"/>
      <c r="AG69" s="89"/>
      <c r="AH69" s="89"/>
      <c r="AI69" s="90"/>
      <c r="AJ69" s="90"/>
      <c r="AK69" s="89"/>
      <c r="AL69" s="89"/>
      <c r="AM69" s="89"/>
      <c r="AN69" s="91"/>
      <c r="AO69" s="89"/>
      <c r="AP69" s="89"/>
      <c r="AQ69" s="89"/>
      <c r="AR69" s="89"/>
      <c r="AS69" s="89"/>
      <c r="AT69" s="94"/>
      <c r="AU69" s="91"/>
      <c r="AV69" s="89"/>
      <c r="AW69" s="89"/>
      <c r="AX69" s="89"/>
      <c r="AY69" s="89"/>
      <c r="AZ69" s="90"/>
      <c r="BA69" s="91"/>
      <c r="BB69" s="90"/>
      <c r="BC69" s="91"/>
      <c r="BD69" s="89"/>
      <c r="BE69" s="89"/>
      <c r="BF69" s="90"/>
      <c r="BG69" s="91"/>
      <c r="BH69" s="89"/>
      <c r="BI69" s="89"/>
      <c r="BJ69" s="89"/>
      <c r="BK69" s="95"/>
      <c r="BL69" s="86" t="str">
        <f t="shared" si="2"/>
        <v/>
      </c>
      <c r="BM69" s="87" t="str">
        <f t="shared" si="5"/>
        <v/>
      </c>
      <c r="BN69" s="87" t="str">
        <f t="shared" si="3"/>
        <v/>
      </c>
      <c r="BO69" s="175" t="str">
        <f t="shared" si="4"/>
        <v/>
      </c>
      <c r="BP69" s="190"/>
      <c r="BQ69" s="187" t="str">
        <f>IF(A69="","",IF(ISERROR(BO69*BP69),IF(BO69&lt;&gt;0,"Ask for Quote",0),BO69*BP69))</f>
        <v/>
      </c>
    </row>
    <row r="70" spans="1:70" ht="12.75" customHeight="1" x14ac:dyDescent="0.2">
      <c r="A70" s="119">
        <v>12</v>
      </c>
      <c r="B70" s="122">
        <v>64423746</v>
      </c>
      <c r="C70" s="40" t="s">
        <v>41</v>
      </c>
      <c r="D70" s="138" t="s">
        <v>112</v>
      </c>
      <c r="E70" s="134"/>
      <c r="F70" s="51"/>
      <c r="G70" s="89"/>
      <c r="H70" s="89"/>
      <c r="I70" s="89"/>
      <c r="J70" s="90"/>
      <c r="K70" s="91"/>
      <c r="L70" s="90"/>
      <c r="M70" s="91"/>
      <c r="N70" s="90"/>
      <c r="O70" s="91"/>
      <c r="P70" s="89"/>
      <c r="Q70" s="90"/>
      <c r="R70" s="91"/>
      <c r="S70" s="89"/>
      <c r="T70" s="89"/>
      <c r="U70" s="90"/>
      <c r="V70" s="91"/>
      <c r="W70" s="89"/>
      <c r="X70" s="89"/>
      <c r="Y70" s="89"/>
      <c r="Z70" s="90"/>
      <c r="AA70" s="91"/>
      <c r="AB70" s="90"/>
      <c r="AC70" s="91"/>
      <c r="AD70" s="89"/>
      <c r="AE70" s="90"/>
      <c r="AF70" s="89"/>
      <c r="AG70" s="89"/>
      <c r="AH70" s="89"/>
      <c r="AI70" s="90"/>
      <c r="AJ70" s="90"/>
      <c r="AK70" s="89"/>
      <c r="AL70" s="89"/>
      <c r="AM70" s="89"/>
      <c r="AN70" s="92">
        <v>9</v>
      </c>
      <c r="AO70" s="89">
        <v>9</v>
      </c>
      <c r="AP70" s="89">
        <v>9</v>
      </c>
      <c r="AQ70" s="93">
        <v>9</v>
      </c>
      <c r="AR70" s="93">
        <v>9</v>
      </c>
      <c r="AS70" s="93">
        <v>9</v>
      </c>
      <c r="AT70" s="94">
        <v>9</v>
      </c>
      <c r="AU70" s="91"/>
      <c r="AV70" s="89"/>
      <c r="AW70" s="89"/>
      <c r="AX70" s="89"/>
      <c r="AY70" s="89"/>
      <c r="AZ70" s="90"/>
      <c r="BA70" s="91"/>
      <c r="BB70" s="90"/>
      <c r="BC70" s="91"/>
      <c r="BD70" s="89"/>
      <c r="BE70" s="89"/>
      <c r="BF70" s="90"/>
      <c r="BG70" s="91"/>
      <c r="BH70" s="89"/>
      <c r="BI70" s="89"/>
      <c r="BJ70" s="89"/>
      <c r="BK70" s="95"/>
      <c r="BL70" s="86">
        <f t="shared" si="2"/>
        <v>0</v>
      </c>
      <c r="BM70" s="87" t="str">
        <f t="shared" si="5"/>
        <v>NR</v>
      </c>
      <c r="BN70" s="87">
        <f t="shared" si="3"/>
        <v>0</v>
      </c>
      <c r="BO70" s="175">
        <f t="shared" si="4"/>
        <v>0</v>
      </c>
      <c r="BP70" s="190">
        <v>0</v>
      </c>
      <c r="BQ70" s="187">
        <f t="shared" si="9"/>
        <v>0</v>
      </c>
    </row>
    <row r="71" spans="1:70" ht="12.75" customHeight="1" x14ac:dyDescent="0.2">
      <c r="A71" s="119">
        <v>12</v>
      </c>
      <c r="B71" s="122">
        <v>58985066</v>
      </c>
      <c r="C71" s="40" t="s">
        <v>68</v>
      </c>
      <c r="D71" s="138" t="s">
        <v>112</v>
      </c>
      <c r="E71" s="134"/>
      <c r="F71" s="51"/>
      <c r="G71" s="89"/>
      <c r="H71" s="89"/>
      <c r="I71" s="89"/>
      <c r="J71" s="90"/>
      <c r="K71" s="91"/>
      <c r="L71" s="90"/>
      <c r="M71" s="91"/>
      <c r="N71" s="90"/>
      <c r="O71" s="91"/>
      <c r="P71" s="89"/>
      <c r="Q71" s="90"/>
      <c r="R71" s="91"/>
      <c r="S71" s="89"/>
      <c r="T71" s="89"/>
      <c r="U71" s="90"/>
      <c r="V71" s="91"/>
      <c r="W71" s="89"/>
      <c r="X71" s="89"/>
      <c r="Y71" s="89"/>
      <c r="Z71" s="90"/>
      <c r="AA71" s="91"/>
      <c r="AB71" s="90"/>
      <c r="AC71" s="91"/>
      <c r="AD71" s="89"/>
      <c r="AE71" s="90"/>
      <c r="AF71" s="89"/>
      <c r="AG71" s="89"/>
      <c r="AH71" s="89"/>
      <c r="AI71" s="90"/>
      <c r="AJ71" s="90"/>
      <c r="AK71" s="89"/>
      <c r="AL71" s="89"/>
      <c r="AM71" s="89"/>
      <c r="AN71" s="92">
        <v>6</v>
      </c>
      <c r="AO71" s="89">
        <v>6</v>
      </c>
      <c r="AP71" s="89">
        <v>6</v>
      </c>
      <c r="AQ71" s="93">
        <v>6</v>
      </c>
      <c r="AR71" s="93">
        <v>6</v>
      </c>
      <c r="AS71" s="93">
        <v>6</v>
      </c>
      <c r="AT71" s="94">
        <v>6</v>
      </c>
      <c r="AU71" s="91"/>
      <c r="AV71" s="89"/>
      <c r="AW71" s="89"/>
      <c r="AX71" s="89"/>
      <c r="AY71" s="89"/>
      <c r="AZ71" s="90"/>
      <c r="BA71" s="91"/>
      <c r="BB71" s="90"/>
      <c r="BC71" s="91"/>
      <c r="BD71" s="89"/>
      <c r="BE71" s="89"/>
      <c r="BF71" s="90"/>
      <c r="BG71" s="91"/>
      <c r="BH71" s="89"/>
      <c r="BI71" s="89"/>
      <c r="BJ71" s="89"/>
      <c r="BK71" s="95"/>
      <c r="BL71" s="86">
        <f t="shared" si="2"/>
        <v>0</v>
      </c>
      <c r="BM71" s="87" t="str">
        <f t="shared" si="5"/>
        <v>NR</v>
      </c>
      <c r="BN71" s="87">
        <f t="shared" si="3"/>
        <v>0</v>
      </c>
      <c r="BO71" s="175">
        <f t="shared" si="4"/>
        <v>0</v>
      </c>
      <c r="BP71" s="190">
        <v>0</v>
      </c>
      <c r="BQ71" s="187">
        <f>IF(A71="","",IF(ISERROR(BO71*BP71),IF(BO71&lt;&gt;0,"Ask for Quote",0),BO71*BP71))</f>
        <v>0</v>
      </c>
    </row>
    <row r="72" spans="1:70" ht="12.75" customHeight="1" x14ac:dyDescent="0.2">
      <c r="A72" s="119"/>
      <c r="B72" s="30" t="s">
        <v>84</v>
      </c>
      <c r="C72" s="40"/>
      <c r="D72" s="138"/>
      <c r="E72" s="134"/>
      <c r="F72" s="51"/>
      <c r="G72" s="89"/>
      <c r="H72" s="89"/>
      <c r="I72" s="89"/>
      <c r="J72" s="90"/>
      <c r="K72" s="91"/>
      <c r="L72" s="90"/>
      <c r="M72" s="91"/>
      <c r="N72" s="90"/>
      <c r="O72" s="91"/>
      <c r="P72" s="89"/>
      <c r="Q72" s="90"/>
      <c r="R72" s="91"/>
      <c r="S72" s="89"/>
      <c r="T72" s="89"/>
      <c r="U72" s="90"/>
      <c r="V72" s="91"/>
      <c r="W72" s="89"/>
      <c r="X72" s="89"/>
      <c r="Y72" s="89"/>
      <c r="Z72" s="90"/>
      <c r="AA72" s="91"/>
      <c r="AB72" s="90"/>
      <c r="AC72" s="91"/>
      <c r="AD72" s="89"/>
      <c r="AE72" s="90"/>
      <c r="AF72" s="89"/>
      <c r="AG72" s="89"/>
      <c r="AH72" s="89"/>
      <c r="AI72" s="90"/>
      <c r="AJ72" s="90"/>
      <c r="AK72" s="89"/>
      <c r="AL72" s="89"/>
      <c r="AM72" s="89"/>
      <c r="AN72" s="91"/>
      <c r="AO72" s="89"/>
      <c r="AP72" s="89"/>
      <c r="AQ72" s="89"/>
      <c r="AR72" s="89"/>
      <c r="AS72" s="89"/>
      <c r="AT72" s="94"/>
      <c r="AU72" s="91"/>
      <c r="AV72" s="89"/>
      <c r="AW72" s="89"/>
      <c r="AX72" s="89"/>
      <c r="AY72" s="89"/>
      <c r="AZ72" s="90"/>
      <c r="BA72" s="91"/>
      <c r="BB72" s="90"/>
      <c r="BC72" s="91"/>
      <c r="BD72" s="89"/>
      <c r="BE72" s="89"/>
      <c r="BF72" s="90"/>
      <c r="BG72" s="91"/>
      <c r="BH72" s="89"/>
      <c r="BI72" s="89"/>
      <c r="BJ72" s="89"/>
      <c r="BK72" s="95"/>
      <c r="BL72" s="86" t="str">
        <f t="shared" si="2"/>
        <v/>
      </c>
      <c r="BM72" s="87" t="str">
        <f t="shared" si="5"/>
        <v/>
      </c>
      <c r="BN72" s="87" t="str">
        <f t="shared" si="3"/>
        <v/>
      </c>
      <c r="BO72" s="175" t="str">
        <f t="shared" si="4"/>
        <v/>
      </c>
      <c r="BP72" s="190"/>
      <c r="BQ72" s="187" t="str">
        <f t="shared" si="9"/>
        <v/>
      </c>
    </row>
    <row r="73" spans="1:70" s="41" customFormat="1" ht="12.75" customHeight="1" x14ac:dyDescent="0.2">
      <c r="A73" s="119">
        <v>6</v>
      </c>
      <c r="B73" s="122">
        <v>64628712</v>
      </c>
      <c r="C73" s="40" t="s">
        <v>90</v>
      </c>
      <c r="D73" s="138" t="s">
        <v>112</v>
      </c>
      <c r="E73" s="134"/>
      <c r="F73" s="51"/>
      <c r="G73" s="89"/>
      <c r="H73" s="89"/>
      <c r="I73" s="89"/>
      <c r="J73" s="90"/>
      <c r="K73" s="91"/>
      <c r="L73" s="90"/>
      <c r="M73" s="91"/>
      <c r="N73" s="90"/>
      <c r="O73" s="91"/>
      <c r="P73" s="89"/>
      <c r="Q73" s="90"/>
      <c r="R73" s="91">
        <v>3</v>
      </c>
      <c r="S73" s="89">
        <v>3</v>
      </c>
      <c r="T73" s="89">
        <v>3</v>
      </c>
      <c r="U73" s="90">
        <v>3</v>
      </c>
      <c r="V73" s="91"/>
      <c r="W73" s="89"/>
      <c r="X73" s="89"/>
      <c r="Y73" s="89"/>
      <c r="Z73" s="90"/>
      <c r="AA73" s="91"/>
      <c r="AB73" s="90"/>
      <c r="AC73" s="91"/>
      <c r="AD73" s="89"/>
      <c r="AE73" s="90"/>
      <c r="AF73" s="89"/>
      <c r="AG73" s="89"/>
      <c r="AH73" s="89"/>
      <c r="AI73" s="90"/>
      <c r="AJ73" s="90"/>
      <c r="AK73" s="89"/>
      <c r="AL73" s="89"/>
      <c r="AM73" s="89"/>
      <c r="AN73" s="91"/>
      <c r="AO73" s="89"/>
      <c r="AP73" s="89"/>
      <c r="AQ73" s="89"/>
      <c r="AR73" s="89"/>
      <c r="AS73" s="89"/>
      <c r="AT73" s="94"/>
      <c r="AU73" s="91"/>
      <c r="AV73" s="89"/>
      <c r="AW73" s="89"/>
      <c r="AX73" s="89"/>
      <c r="AY73" s="89"/>
      <c r="AZ73" s="90"/>
      <c r="BA73" s="91"/>
      <c r="BB73" s="90"/>
      <c r="BC73" s="91"/>
      <c r="BD73" s="89"/>
      <c r="BE73" s="89"/>
      <c r="BF73" s="90"/>
      <c r="BG73" s="91">
        <v>3</v>
      </c>
      <c r="BH73" s="89">
        <v>3</v>
      </c>
      <c r="BI73" s="89">
        <v>3</v>
      </c>
      <c r="BJ73" s="89">
        <v>3</v>
      </c>
      <c r="BK73" s="95"/>
      <c r="BL73" s="86">
        <f t="shared" si="2"/>
        <v>0</v>
      </c>
      <c r="BM73" s="87">
        <f t="shared" si="5"/>
        <v>2</v>
      </c>
      <c r="BN73" s="87">
        <f t="shared" si="3"/>
        <v>0</v>
      </c>
      <c r="BO73" s="175">
        <f t="shared" si="4"/>
        <v>0</v>
      </c>
      <c r="BP73" s="190">
        <v>0</v>
      </c>
      <c r="BQ73" s="187">
        <f t="shared" si="9"/>
        <v>0</v>
      </c>
      <c r="BR73" s="31"/>
    </row>
    <row r="74" spans="1:70" ht="12.75" customHeight="1" x14ac:dyDescent="0.2">
      <c r="A74" s="119">
        <v>6</v>
      </c>
      <c r="B74" s="122">
        <v>68787106</v>
      </c>
      <c r="C74" s="40" t="s">
        <v>116</v>
      </c>
      <c r="D74" s="138" t="s">
        <v>112</v>
      </c>
      <c r="E74" s="134"/>
      <c r="F74" s="51"/>
      <c r="G74" s="89"/>
      <c r="H74" s="89"/>
      <c r="I74" s="89"/>
      <c r="J74" s="90"/>
      <c r="K74" s="91"/>
      <c r="L74" s="90"/>
      <c r="M74" s="91"/>
      <c r="N74" s="90"/>
      <c r="O74" s="91"/>
      <c r="P74" s="89"/>
      <c r="Q74" s="90"/>
      <c r="R74" s="91"/>
      <c r="S74" s="89"/>
      <c r="T74" s="89"/>
      <c r="U74" s="90"/>
      <c r="V74" s="91"/>
      <c r="W74" s="89"/>
      <c r="X74" s="89"/>
      <c r="Y74" s="89"/>
      <c r="Z74" s="90"/>
      <c r="AA74" s="91"/>
      <c r="AB74" s="90"/>
      <c r="AC74" s="91"/>
      <c r="AD74" s="89"/>
      <c r="AE74" s="90"/>
      <c r="AF74" s="89"/>
      <c r="AG74" s="89"/>
      <c r="AH74" s="89"/>
      <c r="AI74" s="90"/>
      <c r="AJ74" s="90"/>
      <c r="AK74" s="89"/>
      <c r="AL74" s="89"/>
      <c r="AM74" s="89">
        <v>3</v>
      </c>
      <c r="AN74" s="91"/>
      <c r="AO74" s="89"/>
      <c r="AP74" s="89"/>
      <c r="AQ74" s="89"/>
      <c r="AR74" s="89"/>
      <c r="AS74" s="89"/>
      <c r="AT74" s="90"/>
      <c r="AU74" s="91"/>
      <c r="AV74" s="89"/>
      <c r="AW74" s="89"/>
      <c r="AX74" s="89"/>
      <c r="AY74" s="89"/>
      <c r="AZ74" s="90"/>
      <c r="BA74" s="91"/>
      <c r="BB74" s="90"/>
      <c r="BC74" s="91"/>
      <c r="BD74" s="89"/>
      <c r="BE74" s="89"/>
      <c r="BF74" s="90"/>
      <c r="BG74" s="91"/>
      <c r="BH74" s="89"/>
      <c r="BI74" s="89"/>
      <c r="BJ74" s="89"/>
      <c r="BK74" s="95"/>
      <c r="BL74" s="86">
        <f t="shared" si="2"/>
        <v>0</v>
      </c>
      <c r="BM74" s="87">
        <f t="shared" si="5"/>
        <v>2</v>
      </c>
      <c r="BN74" s="87">
        <f t="shared" si="3"/>
        <v>0</v>
      </c>
      <c r="BO74" s="175">
        <f t="shared" si="4"/>
        <v>0</v>
      </c>
      <c r="BP74" s="190">
        <v>0</v>
      </c>
      <c r="BQ74" s="187">
        <f t="shared" si="9"/>
        <v>0</v>
      </c>
    </row>
    <row r="75" spans="1:70" ht="12.75" customHeight="1" x14ac:dyDescent="0.2">
      <c r="A75" s="119">
        <v>6</v>
      </c>
      <c r="B75" s="122">
        <v>68677734</v>
      </c>
      <c r="C75" s="40" t="s">
        <v>117</v>
      </c>
      <c r="D75" s="138" t="s">
        <v>112</v>
      </c>
      <c r="E75" s="134"/>
      <c r="F75" s="51"/>
      <c r="G75" s="89"/>
      <c r="H75" s="89"/>
      <c r="I75" s="89"/>
      <c r="J75" s="90"/>
      <c r="K75" s="91"/>
      <c r="L75" s="90"/>
      <c r="M75" s="91"/>
      <c r="N75" s="90"/>
      <c r="O75" s="91"/>
      <c r="P75" s="89"/>
      <c r="Q75" s="90"/>
      <c r="R75" s="91"/>
      <c r="S75" s="89"/>
      <c r="T75" s="89"/>
      <c r="U75" s="90"/>
      <c r="V75" s="91"/>
      <c r="W75" s="89"/>
      <c r="X75" s="89"/>
      <c r="Y75" s="89"/>
      <c r="Z75" s="90"/>
      <c r="AA75" s="91"/>
      <c r="AB75" s="90"/>
      <c r="AC75" s="91"/>
      <c r="AD75" s="89"/>
      <c r="AE75" s="90"/>
      <c r="AF75" s="89"/>
      <c r="AG75" s="89"/>
      <c r="AH75" s="89"/>
      <c r="AI75" s="90"/>
      <c r="AJ75" s="90"/>
      <c r="AK75" s="89">
        <v>1</v>
      </c>
      <c r="AL75" s="89">
        <v>1</v>
      </c>
      <c r="AM75" s="89"/>
      <c r="AN75" s="91"/>
      <c r="AO75" s="89"/>
      <c r="AP75" s="89"/>
      <c r="AQ75" s="89"/>
      <c r="AR75" s="89"/>
      <c r="AS75" s="89"/>
      <c r="AT75" s="90"/>
      <c r="AU75" s="91"/>
      <c r="AV75" s="89"/>
      <c r="AW75" s="89"/>
      <c r="AX75" s="89"/>
      <c r="AY75" s="89"/>
      <c r="AZ75" s="90"/>
      <c r="BA75" s="91"/>
      <c r="BB75" s="90"/>
      <c r="BC75" s="91"/>
      <c r="BD75" s="89"/>
      <c r="BE75" s="89"/>
      <c r="BF75" s="90"/>
      <c r="BG75" s="91"/>
      <c r="BH75" s="89"/>
      <c r="BI75" s="89"/>
      <c r="BJ75" s="89"/>
      <c r="BK75" s="95"/>
      <c r="BL75" s="86">
        <f t="shared" si="2"/>
        <v>0</v>
      </c>
      <c r="BM75" s="87">
        <f t="shared" si="5"/>
        <v>2</v>
      </c>
      <c r="BN75" s="87">
        <f t="shared" si="3"/>
        <v>0</v>
      </c>
      <c r="BO75" s="175">
        <f t="shared" si="4"/>
        <v>0</v>
      </c>
      <c r="BP75" s="190">
        <v>0</v>
      </c>
      <c r="BQ75" s="187">
        <f t="shared" si="9"/>
        <v>0</v>
      </c>
    </row>
    <row r="76" spans="1:70" ht="12.75" customHeight="1" x14ac:dyDescent="0.2">
      <c r="A76" s="119">
        <v>6</v>
      </c>
      <c r="B76" s="122">
        <v>64572814</v>
      </c>
      <c r="C76" s="40" t="s">
        <v>42</v>
      </c>
      <c r="D76" s="138" t="s">
        <v>112</v>
      </c>
      <c r="E76" s="134"/>
      <c r="F76" s="51"/>
      <c r="G76" s="89"/>
      <c r="H76" s="89"/>
      <c r="I76" s="89"/>
      <c r="J76" s="90"/>
      <c r="K76" s="91"/>
      <c r="L76" s="90"/>
      <c r="M76" s="91"/>
      <c r="N76" s="90"/>
      <c r="O76" s="91"/>
      <c r="P76" s="89"/>
      <c r="Q76" s="90"/>
      <c r="R76" s="91"/>
      <c r="S76" s="89"/>
      <c r="T76" s="89"/>
      <c r="U76" s="90"/>
      <c r="V76" s="91"/>
      <c r="W76" s="89"/>
      <c r="X76" s="89"/>
      <c r="Y76" s="89"/>
      <c r="Z76" s="90"/>
      <c r="AA76" s="91"/>
      <c r="AB76" s="90"/>
      <c r="AC76" s="91"/>
      <c r="AD76" s="89"/>
      <c r="AE76" s="90"/>
      <c r="AF76" s="89"/>
      <c r="AG76" s="89"/>
      <c r="AH76" s="89"/>
      <c r="AI76" s="90"/>
      <c r="AJ76" s="90"/>
      <c r="AK76" s="89"/>
      <c r="AL76" s="89"/>
      <c r="AM76" s="89"/>
      <c r="AN76" s="92">
        <v>3</v>
      </c>
      <c r="AO76" s="89">
        <v>3</v>
      </c>
      <c r="AP76" s="89">
        <v>3</v>
      </c>
      <c r="AQ76" s="93"/>
      <c r="AR76" s="89"/>
      <c r="AS76" s="89"/>
      <c r="AT76" s="90"/>
      <c r="AU76" s="91"/>
      <c r="AV76" s="89"/>
      <c r="AW76" s="89"/>
      <c r="AX76" s="89"/>
      <c r="AY76" s="89"/>
      <c r="AZ76" s="90"/>
      <c r="BA76" s="91"/>
      <c r="BB76" s="90"/>
      <c r="BC76" s="91"/>
      <c r="BD76" s="89"/>
      <c r="BE76" s="89"/>
      <c r="BF76" s="90"/>
      <c r="BG76" s="91"/>
      <c r="BH76" s="89"/>
      <c r="BI76" s="89"/>
      <c r="BJ76" s="89"/>
      <c r="BK76" s="95"/>
      <c r="BL76" s="86">
        <f t="shared" si="2"/>
        <v>0</v>
      </c>
      <c r="BM76" s="87">
        <f t="shared" si="5"/>
        <v>2</v>
      </c>
      <c r="BN76" s="87">
        <f t="shared" si="3"/>
        <v>0</v>
      </c>
      <c r="BO76" s="175">
        <f t="shared" si="4"/>
        <v>0</v>
      </c>
      <c r="BP76" s="190">
        <v>0</v>
      </c>
      <c r="BQ76" s="187">
        <f t="shared" si="9"/>
        <v>0</v>
      </c>
    </row>
    <row r="77" spans="1:70" ht="12.75" customHeight="1" x14ac:dyDescent="0.2">
      <c r="A77" s="119">
        <v>6</v>
      </c>
      <c r="B77" s="122">
        <v>64572881</v>
      </c>
      <c r="C77" s="40" t="s">
        <v>43</v>
      </c>
      <c r="D77" s="138" t="s">
        <v>112</v>
      </c>
      <c r="E77" s="134"/>
      <c r="F77" s="51"/>
      <c r="G77" s="89"/>
      <c r="H77" s="89"/>
      <c r="I77" s="89"/>
      <c r="J77" s="90"/>
      <c r="K77" s="91"/>
      <c r="L77" s="90"/>
      <c r="M77" s="91"/>
      <c r="N77" s="90"/>
      <c r="O77" s="91"/>
      <c r="P77" s="89"/>
      <c r="Q77" s="90"/>
      <c r="R77" s="91"/>
      <c r="S77" s="89"/>
      <c r="T77" s="89"/>
      <c r="U77" s="90"/>
      <c r="V77" s="91"/>
      <c r="W77" s="89"/>
      <c r="X77" s="89"/>
      <c r="Y77" s="89"/>
      <c r="Z77" s="90"/>
      <c r="AA77" s="91"/>
      <c r="AB77" s="90"/>
      <c r="AC77" s="91"/>
      <c r="AD77" s="89"/>
      <c r="AE77" s="90"/>
      <c r="AF77" s="89"/>
      <c r="AG77" s="89"/>
      <c r="AH77" s="89"/>
      <c r="AI77" s="90"/>
      <c r="AJ77" s="90"/>
      <c r="AK77" s="89"/>
      <c r="AL77" s="89"/>
      <c r="AM77" s="89"/>
      <c r="AN77" s="91"/>
      <c r="AO77" s="89"/>
      <c r="AP77" s="89"/>
      <c r="AQ77" s="89">
        <v>3</v>
      </c>
      <c r="AR77" s="93">
        <v>3</v>
      </c>
      <c r="AS77" s="93">
        <v>3</v>
      </c>
      <c r="AT77" s="94">
        <v>3</v>
      </c>
      <c r="AU77" s="91"/>
      <c r="AV77" s="89"/>
      <c r="AW77" s="89"/>
      <c r="AX77" s="89"/>
      <c r="AY77" s="89"/>
      <c r="AZ77" s="90"/>
      <c r="BA77" s="91"/>
      <c r="BB77" s="90"/>
      <c r="BC77" s="91"/>
      <c r="BD77" s="89"/>
      <c r="BE77" s="89"/>
      <c r="BF77" s="90"/>
      <c r="BG77" s="91"/>
      <c r="BH77" s="89"/>
      <c r="BI77" s="89"/>
      <c r="BJ77" s="89"/>
      <c r="BK77" s="95"/>
      <c r="BL77" s="86">
        <f t="shared" si="2"/>
        <v>0</v>
      </c>
      <c r="BM77" s="87">
        <f t="shared" si="5"/>
        <v>2</v>
      </c>
      <c r="BN77" s="87">
        <f t="shared" si="3"/>
        <v>0</v>
      </c>
      <c r="BO77" s="175">
        <f t="shared" si="4"/>
        <v>0</v>
      </c>
      <c r="BP77" s="190">
        <v>0</v>
      </c>
      <c r="BQ77" s="187">
        <f t="shared" si="9"/>
        <v>0</v>
      </c>
    </row>
    <row r="78" spans="1:70" ht="12.75" customHeight="1" x14ac:dyDescent="0.2">
      <c r="A78" s="119"/>
      <c r="B78" s="144" t="s">
        <v>8</v>
      </c>
      <c r="C78" s="40"/>
      <c r="D78" s="138"/>
      <c r="E78" s="134"/>
      <c r="F78" s="51"/>
      <c r="G78" s="89"/>
      <c r="H78" s="89"/>
      <c r="I78" s="89"/>
      <c r="J78" s="90"/>
      <c r="K78" s="91"/>
      <c r="L78" s="90"/>
      <c r="M78" s="91"/>
      <c r="N78" s="90"/>
      <c r="O78" s="91"/>
      <c r="P78" s="89"/>
      <c r="Q78" s="90"/>
      <c r="R78" s="91"/>
      <c r="S78" s="89"/>
      <c r="T78" s="89"/>
      <c r="U78" s="90"/>
      <c r="V78" s="91"/>
      <c r="W78" s="89"/>
      <c r="X78" s="89"/>
      <c r="Y78" s="89"/>
      <c r="Z78" s="90"/>
      <c r="AA78" s="91"/>
      <c r="AB78" s="90"/>
      <c r="AC78" s="91"/>
      <c r="AD78" s="89"/>
      <c r="AE78" s="90"/>
      <c r="AF78" s="89"/>
      <c r="AG78" s="89"/>
      <c r="AH78" s="89"/>
      <c r="AI78" s="90"/>
      <c r="AJ78" s="90"/>
      <c r="AK78" s="89"/>
      <c r="AL78" s="89"/>
      <c r="AM78" s="89"/>
      <c r="AN78" s="92"/>
      <c r="AO78" s="89"/>
      <c r="AP78" s="89"/>
      <c r="AQ78" s="93"/>
      <c r="AR78" s="93"/>
      <c r="AS78" s="93"/>
      <c r="AT78" s="94"/>
      <c r="AU78" s="91"/>
      <c r="AV78" s="89"/>
      <c r="AW78" s="89"/>
      <c r="AX78" s="89"/>
      <c r="AY78" s="89"/>
      <c r="AZ78" s="90"/>
      <c r="BA78" s="91"/>
      <c r="BB78" s="90"/>
      <c r="BC78" s="91"/>
      <c r="BD78" s="89"/>
      <c r="BE78" s="89"/>
      <c r="BF78" s="90"/>
      <c r="BG78" s="91"/>
      <c r="BH78" s="89"/>
      <c r="BI78" s="89"/>
      <c r="BJ78" s="89"/>
      <c r="BK78" s="95"/>
      <c r="BL78" s="86" t="str">
        <f t="shared" si="2"/>
        <v/>
      </c>
      <c r="BM78" s="87" t="str">
        <f t="shared" si="5"/>
        <v/>
      </c>
      <c r="BN78" s="87" t="str">
        <f t="shared" si="3"/>
        <v/>
      </c>
      <c r="BO78" s="175" t="str">
        <f t="shared" si="4"/>
        <v/>
      </c>
      <c r="BP78" s="190"/>
      <c r="BQ78" s="187" t="str">
        <f t="shared" ref="BQ78:BQ94" si="10">IF(A78="","",IF(ISERROR(BO78*BP78),IF(BO78&lt;&gt;0,"Ask for Quote",0),BO78*BP78))</f>
        <v/>
      </c>
    </row>
    <row r="79" spans="1:70" ht="12.75" customHeight="1" x14ac:dyDescent="0.2">
      <c r="A79" s="119">
        <v>1</v>
      </c>
      <c r="B79" s="122">
        <v>64585568</v>
      </c>
      <c r="C79" s="40" t="s">
        <v>124</v>
      </c>
      <c r="D79" s="138" t="s">
        <v>112</v>
      </c>
      <c r="E79" s="134"/>
      <c r="F79" s="51"/>
      <c r="G79" s="89"/>
      <c r="H79" s="89"/>
      <c r="I79" s="89"/>
      <c r="J79" s="90"/>
      <c r="K79" s="91"/>
      <c r="L79" s="90"/>
      <c r="M79" s="91"/>
      <c r="N79" s="90"/>
      <c r="O79" s="91"/>
      <c r="P79" s="89"/>
      <c r="Q79" s="90"/>
      <c r="R79" s="91"/>
      <c r="S79" s="89"/>
      <c r="T79" s="89"/>
      <c r="U79" s="90"/>
      <c r="V79" s="91"/>
      <c r="W79" s="89"/>
      <c r="X79" s="89"/>
      <c r="Y79" s="89"/>
      <c r="Z79" s="90"/>
      <c r="AA79" s="91"/>
      <c r="AB79" s="90"/>
      <c r="AC79" s="91"/>
      <c r="AD79" s="89"/>
      <c r="AE79" s="90"/>
      <c r="AF79" s="89"/>
      <c r="AG79" s="89"/>
      <c r="AH79" s="89"/>
      <c r="AI79" s="90"/>
      <c r="AJ79" s="90"/>
      <c r="AK79" s="89"/>
      <c r="AL79" s="89"/>
      <c r="AM79" s="89"/>
      <c r="AN79" s="92">
        <v>2</v>
      </c>
      <c r="AO79" s="89">
        <v>2</v>
      </c>
      <c r="AP79" s="89">
        <v>2</v>
      </c>
      <c r="AQ79" s="93">
        <v>2</v>
      </c>
      <c r="AR79" s="93">
        <v>2</v>
      </c>
      <c r="AS79" s="93">
        <v>2</v>
      </c>
      <c r="AT79" s="94">
        <v>2</v>
      </c>
      <c r="AU79" s="91"/>
      <c r="AV79" s="89"/>
      <c r="AW79" s="89"/>
      <c r="AX79" s="89"/>
      <c r="AY79" s="89"/>
      <c r="AZ79" s="90"/>
      <c r="BA79" s="91"/>
      <c r="BB79" s="90"/>
      <c r="BC79" s="91"/>
      <c r="BD79" s="89"/>
      <c r="BE79" s="89"/>
      <c r="BF79" s="90"/>
      <c r="BG79" s="91"/>
      <c r="BH79" s="89"/>
      <c r="BI79" s="89"/>
      <c r="BJ79" s="89"/>
      <c r="BK79" s="95"/>
      <c r="BL79" s="86">
        <f t="shared" si="2"/>
        <v>0</v>
      </c>
      <c r="BM79" s="87">
        <f t="shared" si="5"/>
        <v>1</v>
      </c>
      <c r="BN79" s="87">
        <f t="shared" si="3"/>
        <v>0</v>
      </c>
      <c r="BO79" s="175">
        <f t="shared" si="4"/>
        <v>0</v>
      </c>
      <c r="BP79" s="190">
        <v>0</v>
      </c>
      <c r="BQ79" s="187">
        <f t="shared" si="10"/>
        <v>0</v>
      </c>
    </row>
    <row r="80" spans="1:70" ht="12.75" customHeight="1" x14ac:dyDescent="0.2">
      <c r="A80" s="119">
        <v>9</v>
      </c>
      <c r="B80" s="122">
        <v>68262151</v>
      </c>
      <c r="C80" s="40" t="s">
        <v>1</v>
      </c>
      <c r="D80" s="138" t="s">
        <v>112</v>
      </c>
      <c r="E80" s="134"/>
      <c r="F80" s="51"/>
      <c r="G80" s="89"/>
      <c r="H80" s="89"/>
      <c r="I80" s="89"/>
      <c r="J80" s="90"/>
      <c r="K80" s="91"/>
      <c r="L80" s="90"/>
      <c r="M80" s="91"/>
      <c r="N80" s="90"/>
      <c r="O80" s="91"/>
      <c r="P80" s="89"/>
      <c r="Q80" s="90"/>
      <c r="R80" s="91"/>
      <c r="S80" s="89"/>
      <c r="T80" s="89"/>
      <c r="U80" s="90"/>
      <c r="V80" s="91"/>
      <c r="W80" s="89"/>
      <c r="X80" s="89"/>
      <c r="Y80" s="89"/>
      <c r="Z80" s="90"/>
      <c r="AA80" s="91"/>
      <c r="AB80" s="90"/>
      <c r="AC80" s="91"/>
      <c r="AD80" s="89"/>
      <c r="AE80" s="90"/>
      <c r="AF80" s="89"/>
      <c r="AG80" s="89"/>
      <c r="AH80" s="89"/>
      <c r="AI80" s="90"/>
      <c r="AJ80" s="90"/>
      <c r="AK80" s="89"/>
      <c r="AL80" s="89"/>
      <c r="AM80" s="89"/>
      <c r="AN80" s="92">
        <v>1</v>
      </c>
      <c r="AO80" s="89">
        <v>1</v>
      </c>
      <c r="AP80" s="89">
        <v>1</v>
      </c>
      <c r="AQ80" s="93">
        <v>1</v>
      </c>
      <c r="AR80" s="93">
        <v>1</v>
      </c>
      <c r="AS80" s="93">
        <v>1</v>
      </c>
      <c r="AT80" s="94">
        <v>1</v>
      </c>
      <c r="AU80" s="91"/>
      <c r="AV80" s="89"/>
      <c r="AW80" s="89"/>
      <c r="AX80" s="89"/>
      <c r="AY80" s="89"/>
      <c r="AZ80" s="90"/>
      <c r="BA80" s="91"/>
      <c r="BB80" s="90"/>
      <c r="BC80" s="91"/>
      <c r="BD80" s="89"/>
      <c r="BE80" s="89"/>
      <c r="BF80" s="90"/>
      <c r="BG80" s="91"/>
      <c r="BH80" s="89"/>
      <c r="BI80" s="89"/>
      <c r="BJ80" s="89"/>
      <c r="BK80" s="95"/>
      <c r="BL80" s="86">
        <f t="shared" si="2"/>
        <v>0</v>
      </c>
      <c r="BM80" s="87">
        <f t="shared" si="5"/>
        <v>3</v>
      </c>
      <c r="BN80" s="87">
        <f t="shared" si="3"/>
        <v>0</v>
      </c>
      <c r="BO80" s="175">
        <f t="shared" si="4"/>
        <v>0</v>
      </c>
      <c r="BP80" s="190">
        <v>0</v>
      </c>
      <c r="BQ80" s="187">
        <f t="shared" si="10"/>
        <v>0</v>
      </c>
    </row>
    <row r="81" spans="1:69" ht="12.75" customHeight="1" x14ac:dyDescent="0.2">
      <c r="A81" s="119"/>
      <c r="B81" s="27" t="s">
        <v>125</v>
      </c>
      <c r="C81" s="40"/>
      <c r="D81" s="138"/>
      <c r="E81" s="134"/>
      <c r="F81" s="51"/>
      <c r="G81" s="89"/>
      <c r="H81" s="89"/>
      <c r="I81" s="89"/>
      <c r="J81" s="90"/>
      <c r="K81" s="91"/>
      <c r="L81" s="90"/>
      <c r="M81" s="91"/>
      <c r="N81" s="90"/>
      <c r="O81" s="91"/>
      <c r="P81" s="89"/>
      <c r="Q81" s="90"/>
      <c r="R81" s="91"/>
      <c r="S81" s="89"/>
      <c r="T81" s="89"/>
      <c r="U81" s="90"/>
      <c r="V81" s="91"/>
      <c r="W81" s="89"/>
      <c r="X81" s="89"/>
      <c r="Y81" s="89"/>
      <c r="Z81" s="90"/>
      <c r="AA81" s="91"/>
      <c r="AB81" s="90"/>
      <c r="AC81" s="91"/>
      <c r="AD81" s="89"/>
      <c r="AE81" s="90"/>
      <c r="AF81" s="89"/>
      <c r="AG81" s="89"/>
      <c r="AH81" s="89"/>
      <c r="AI81" s="90"/>
      <c r="AJ81" s="90"/>
      <c r="AK81" s="89"/>
      <c r="AL81" s="89"/>
      <c r="AM81" s="89"/>
      <c r="AN81" s="91"/>
      <c r="AO81" s="89"/>
      <c r="AP81" s="89"/>
      <c r="AQ81" s="89"/>
      <c r="AR81" s="93"/>
      <c r="AS81" s="93"/>
      <c r="AT81" s="94"/>
      <c r="AU81" s="91"/>
      <c r="AV81" s="89"/>
      <c r="AW81" s="89"/>
      <c r="AX81" s="89"/>
      <c r="AY81" s="89"/>
      <c r="AZ81" s="90"/>
      <c r="BA81" s="91"/>
      <c r="BB81" s="90"/>
      <c r="BC81" s="91"/>
      <c r="BD81" s="89"/>
      <c r="BE81" s="89"/>
      <c r="BF81" s="90"/>
      <c r="BG81" s="91"/>
      <c r="BH81" s="89"/>
      <c r="BI81" s="89"/>
      <c r="BJ81" s="89"/>
      <c r="BK81" s="95"/>
      <c r="BL81" s="86" t="str">
        <f>IF(A81="","",IF(AND(ISERROR(SEARCH("U",E81))=FALSE,CoatedBoards=TRUE),0,IF(AND(ISERROR(SEARCH("C",E81))=FALSE,CoatedBoards=FALSE),0,SUMPRODUCT($E$6:$BK$6,E81:BK81))))</f>
        <v/>
      </c>
      <c r="BM81" s="87" t="str">
        <f>IF(A81="","",VLOOKUP(A81,TheMatrix,5,FALSE))</f>
        <v/>
      </c>
      <c r="BN81" s="87" t="str">
        <f>IF(A81="","",IF(BL81&gt;0,MAX(CEILING(BL81/VLOOKUP(A81,TheMatrix,3,FALSE),1)*VLOOKUP(A81,TheMatrix,2,FALSE),VLOOKUP(A81,TheMatrix,4,FALSE)),0))</f>
        <v/>
      </c>
      <c r="BO81" s="175" t="str">
        <f>IF(A81="","",IF(BM81&gt;SparingLevel,0,BN81))</f>
        <v/>
      </c>
      <c r="BP81" s="190"/>
      <c r="BQ81" s="187" t="str">
        <f t="shared" si="10"/>
        <v/>
      </c>
    </row>
    <row r="82" spans="1:69" ht="12.75" customHeight="1" x14ac:dyDescent="0.2">
      <c r="A82" s="119">
        <v>6</v>
      </c>
      <c r="B82" s="122">
        <v>68262704</v>
      </c>
      <c r="C82" s="40" t="s">
        <v>88</v>
      </c>
      <c r="D82" s="138" t="s">
        <v>112</v>
      </c>
      <c r="E82" s="134"/>
      <c r="F82" s="51"/>
      <c r="G82" s="89"/>
      <c r="H82" s="89"/>
      <c r="I82" s="89"/>
      <c r="J82" s="90"/>
      <c r="K82" s="91"/>
      <c r="L82" s="90"/>
      <c r="M82" s="91"/>
      <c r="N82" s="90"/>
      <c r="O82" s="91"/>
      <c r="P82" s="89"/>
      <c r="Q82" s="90"/>
      <c r="R82" s="91">
        <v>1</v>
      </c>
      <c r="S82" s="89">
        <v>1</v>
      </c>
      <c r="T82" s="89">
        <v>1</v>
      </c>
      <c r="U82" s="90">
        <v>1</v>
      </c>
      <c r="V82" s="91"/>
      <c r="W82" s="89"/>
      <c r="X82" s="89"/>
      <c r="Y82" s="89"/>
      <c r="Z82" s="90"/>
      <c r="AA82" s="91"/>
      <c r="AB82" s="90"/>
      <c r="AC82" s="91"/>
      <c r="AD82" s="89"/>
      <c r="AE82" s="90"/>
      <c r="AF82" s="89"/>
      <c r="AG82" s="89"/>
      <c r="AH82" s="89"/>
      <c r="AI82" s="90"/>
      <c r="AJ82" s="90"/>
      <c r="AK82" s="89">
        <v>1</v>
      </c>
      <c r="AL82" s="89">
        <v>1</v>
      </c>
      <c r="AM82" s="89">
        <v>1</v>
      </c>
      <c r="AN82" s="91"/>
      <c r="AO82" s="89"/>
      <c r="AP82" s="89"/>
      <c r="AQ82" s="89"/>
      <c r="AR82" s="93"/>
      <c r="AS82" s="93"/>
      <c r="AT82" s="94"/>
      <c r="AU82" s="91"/>
      <c r="AV82" s="89"/>
      <c r="AW82" s="89"/>
      <c r="AX82" s="89"/>
      <c r="AY82" s="89"/>
      <c r="AZ82" s="90"/>
      <c r="BA82" s="91"/>
      <c r="BB82" s="90"/>
      <c r="BC82" s="91"/>
      <c r="BD82" s="89"/>
      <c r="BE82" s="89"/>
      <c r="BF82" s="90"/>
      <c r="BG82" s="91">
        <v>1</v>
      </c>
      <c r="BH82" s="89">
        <v>1</v>
      </c>
      <c r="BI82" s="89">
        <v>1</v>
      </c>
      <c r="BJ82" s="89">
        <v>1</v>
      </c>
      <c r="BK82" s="95"/>
      <c r="BL82" s="86">
        <f t="shared" ref="BL82:BL130" si="11">IF(A82="","",IF(AND(ISERROR(SEARCH("U",E82))=FALSE,CoatedBoards=TRUE),0,IF(AND(ISERROR(SEARCH("C",E82))=FALSE,CoatedBoards=FALSE),0,SUMPRODUCT($E$6:$BK$6,E82:BK82))))</f>
        <v>0</v>
      </c>
      <c r="BM82" s="87">
        <f t="shared" si="5"/>
        <v>2</v>
      </c>
      <c r="BN82" s="87">
        <f t="shared" ref="BN82:BN130" si="12">IF(A82="","",IF(BL82&gt;0,MAX(CEILING(BL82/VLOOKUP(A82,TheMatrix,3,FALSE),1)*VLOOKUP(A82,TheMatrix,2,FALSE),VLOOKUP(A82,TheMatrix,4,FALSE)),0))</f>
        <v>0</v>
      </c>
      <c r="BO82" s="175">
        <f t="shared" ref="BO82:BO130" si="13">IF(A82="","",IF(BM82&gt;SparingLevel,0,BN82))</f>
        <v>0</v>
      </c>
      <c r="BP82" s="190">
        <v>0</v>
      </c>
      <c r="BQ82" s="187">
        <f t="shared" si="10"/>
        <v>0</v>
      </c>
    </row>
    <row r="83" spans="1:69" ht="12.75" customHeight="1" x14ac:dyDescent="0.2">
      <c r="A83" s="119">
        <v>6</v>
      </c>
      <c r="B83" s="122">
        <v>64482459</v>
      </c>
      <c r="C83" s="40" t="s">
        <v>44</v>
      </c>
      <c r="D83" s="138" t="s">
        <v>112</v>
      </c>
      <c r="E83" s="134"/>
      <c r="F83" s="51"/>
      <c r="G83" s="89"/>
      <c r="H83" s="89"/>
      <c r="I83" s="89"/>
      <c r="J83" s="90"/>
      <c r="K83" s="91"/>
      <c r="L83" s="90"/>
      <c r="M83" s="91"/>
      <c r="N83" s="90"/>
      <c r="O83" s="91"/>
      <c r="P83" s="89"/>
      <c r="Q83" s="90"/>
      <c r="R83" s="91"/>
      <c r="S83" s="89"/>
      <c r="T83" s="89"/>
      <c r="U83" s="90"/>
      <c r="V83" s="91"/>
      <c r="W83" s="89"/>
      <c r="X83" s="89"/>
      <c r="Y83" s="89"/>
      <c r="Z83" s="90"/>
      <c r="AA83" s="91"/>
      <c r="AB83" s="90"/>
      <c r="AC83" s="91"/>
      <c r="AD83" s="89"/>
      <c r="AE83" s="90"/>
      <c r="AF83" s="89"/>
      <c r="AG83" s="89"/>
      <c r="AH83" s="89"/>
      <c r="AI83" s="90"/>
      <c r="AJ83" s="90"/>
      <c r="AK83" s="89"/>
      <c r="AL83" s="89"/>
      <c r="AM83" s="89"/>
      <c r="AN83" s="92">
        <v>1</v>
      </c>
      <c r="AO83" s="89">
        <v>1</v>
      </c>
      <c r="AP83" s="89">
        <v>1</v>
      </c>
      <c r="AQ83" s="93">
        <v>1</v>
      </c>
      <c r="AR83" s="93">
        <v>1</v>
      </c>
      <c r="AS83" s="93">
        <v>1</v>
      </c>
      <c r="AT83" s="94">
        <v>1</v>
      </c>
      <c r="AU83" s="91"/>
      <c r="AV83" s="89"/>
      <c r="AW83" s="89"/>
      <c r="AX83" s="89"/>
      <c r="AY83" s="89"/>
      <c r="AZ83" s="90"/>
      <c r="BA83" s="91"/>
      <c r="BB83" s="90"/>
      <c r="BC83" s="91"/>
      <c r="BD83" s="89"/>
      <c r="BE83" s="89"/>
      <c r="BF83" s="90"/>
      <c r="BG83" s="91"/>
      <c r="BH83" s="89"/>
      <c r="BI83" s="89"/>
      <c r="BJ83" s="89"/>
      <c r="BK83" s="95"/>
      <c r="BL83" s="86">
        <f t="shared" si="11"/>
        <v>0</v>
      </c>
      <c r="BM83" s="87">
        <f t="shared" si="5"/>
        <v>2</v>
      </c>
      <c r="BN83" s="87">
        <f t="shared" si="12"/>
        <v>0</v>
      </c>
      <c r="BO83" s="175">
        <f t="shared" si="13"/>
        <v>0</v>
      </c>
      <c r="BP83" s="190">
        <v>0</v>
      </c>
      <c r="BQ83" s="187">
        <f t="shared" si="10"/>
        <v>0</v>
      </c>
    </row>
    <row r="84" spans="1:69" ht="12.75" customHeight="1" x14ac:dyDescent="0.2">
      <c r="A84" s="119">
        <v>6</v>
      </c>
      <c r="B84" s="122">
        <v>64522736</v>
      </c>
      <c r="C84" s="40" t="s">
        <v>46</v>
      </c>
      <c r="D84" s="138" t="s">
        <v>112</v>
      </c>
      <c r="E84" s="134"/>
      <c r="F84" s="51"/>
      <c r="G84" s="89"/>
      <c r="H84" s="89"/>
      <c r="I84" s="89"/>
      <c r="J84" s="90"/>
      <c r="K84" s="91"/>
      <c r="L84" s="90"/>
      <c r="M84" s="91"/>
      <c r="N84" s="90"/>
      <c r="O84" s="91"/>
      <c r="P84" s="89"/>
      <c r="Q84" s="90"/>
      <c r="R84" s="91"/>
      <c r="S84" s="89"/>
      <c r="T84" s="89"/>
      <c r="U84" s="90"/>
      <c r="V84" s="91"/>
      <c r="W84" s="89"/>
      <c r="X84" s="89"/>
      <c r="Y84" s="89"/>
      <c r="Z84" s="90"/>
      <c r="AA84" s="91"/>
      <c r="AB84" s="90"/>
      <c r="AC84" s="91"/>
      <c r="AD84" s="89"/>
      <c r="AE84" s="90"/>
      <c r="AF84" s="89"/>
      <c r="AG84" s="89"/>
      <c r="AH84" s="89"/>
      <c r="AI84" s="90"/>
      <c r="AJ84" s="90"/>
      <c r="AK84" s="89"/>
      <c r="AL84" s="89"/>
      <c r="AM84" s="89"/>
      <c r="AN84" s="91">
        <v>2</v>
      </c>
      <c r="AO84" s="89">
        <v>2</v>
      </c>
      <c r="AP84" s="89">
        <v>2</v>
      </c>
      <c r="AQ84" s="89">
        <v>3</v>
      </c>
      <c r="AR84" s="93">
        <v>3</v>
      </c>
      <c r="AS84" s="93">
        <v>3</v>
      </c>
      <c r="AT84" s="94">
        <v>3</v>
      </c>
      <c r="AU84" s="91"/>
      <c r="AV84" s="89"/>
      <c r="AW84" s="89"/>
      <c r="AX84" s="89"/>
      <c r="AY84" s="89"/>
      <c r="AZ84" s="90"/>
      <c r="BA84" s="91"/>
      <c r="BB84" s="90"/>
      <c r="BC84" s="91"/>
      <c r="BD84" s="89"/>
      <c r="BE84" s="89"/>
      <c r="BF84" s="90"/>
      <c r="BG84" s="91"/>
      <c r="BH84" s="89"/>
      <c r="BI84" s="89"/>
      <c r="BJ84" s="89"/>
      <c r="BK84" s="95"/>
      <c r="BL84" s="86">
        <f t="shared" si="11"/>
        <v>0</v>
      </c>
      <c r="BM84" s="87">
        <f t="shared" si="5"/>
        <v>2</v>
      </c>
      <c r="BN84" s="87">
        <f t="shared" si="12"/>
        <v>0</v>
      </c>
      <c r="BO84" s="175">
        <f t="shared" si="13"/>
        <v>0</v>
      </c>
      <c r="BP84" s="190">
        <v>0</v>
      </c>
      <c r="BQ84" s="187">
        <f t="shared" si="10"/>
        <v>0</v>
      </c>
    </row>
    <row r="85" spans="1:69" ht="12.75" customHeight="1" x14ac:dyDescent="0.2">
      <c r="A85" s="119">
        <v>6</v>
      </c>
      <c r="B85" s="122">
        <v>10028507</v>
      </c>
      <c r="C85" s="40" t="s">
        <v>89</v>
      </c>
      <c r="D85" s="138" t="s">
        <v>112</v>
      </c>
      <c r="E85" s="134"/>
      <c r="F85" s="51"/>
      <c r="G85" s="89"/>
      <c r="H85" s="89"/>
      <c r="I85" s="89"/>
      <c r="J85" s="90"/>
      <c r="K85" s="91"/>
      <c r="L85" s="90"/>
      <c r="M85" s="91"/>
      <c r="N85" s="90"/>
      <c r="O85" s="91"/>
      <c r="P85" s="89"/>
      <c r="Q85" s="90"/>
      <c r="R85" s="91">
        <v>1</v>
      </c>
      <c r="S85" s="89">
        <v>1</v>
      </c>
      <c r="T85" s="89">
        <v>1</v>
      </c>
      <c r="U85" s="90">
        <v>1</v>
      </c>
      <c r="V85" s="91"/>
      <c r="W85" s="89"/>
      <c r="X85" s="89"/>
      <c r="Y85" s="89"/>
      <c r="Z85" s="90"/>
      <c r="AA85" s="91"/>
      <c r="AB85" s="90"/>
      <c r="AC85" s="91"/>
      <c r="AD85" s="89"/>
      <c r="AE85" s="90"/>
      <c r="AF85" s="89"/>
      <c r="AG85" s="89"/>
      <c r="AH85" s="89"/>
      <c r="AI85" s="90"/>
      <c r="AJ85" s="90">
        <v>1</v>
      </c>
      <c r="AK85" s="89">
        <v>1</v>
      </c>
      <c r="AL85" s="89">
        <v>1</v>
      </c>
      <c r="AM85" s="89">
        <v>1</v>
      </c>
      <c r="AN85" s="91"/>
      <c r="AO85" s="89"/>
      <c r="AP85" s="89"/>
      <c r="AQ85" s="89"/>
      <c r="AR85" s="93"/>
      <c r="AS85" s="93"/>
      <c r="AT85" s="94"/>
      <c r="AU85" s="91"/>
      <c r="AV85" s="89"/>
      <c r="AW85" s="89"/>
      <c r="AX85" s="89"/>
      <c r="AY85" s="89"/>
      <c r="AZ85" s="90"/>
      <c r="BA85" s="91"/>
      <c r="BB85" s="90"/>
      <c r="BC85" s="91"/>
      <c r="BD85" s="89"/>
      <c r="BE85" s="89"/>
      <c r="BF85" s="90"/>
      <c r="BG85" s="91">
        <v>1</v>
      </c>
      <c r="BH85" s="89">
        <v>1</v>
      </c>
      <c r="BI85" s="89">
        <v>1</v>
      </c>
      <c r="BJ85" s="89">
        <v>1</v>
      </c>
      <c r="BK85" s="95"/>
      <c r="BL85" s="86">
        <f t="shared" si="11"/>
        <v>0</v>
      </c>
      <c r="BM85" s="87">
        <f t="shared" si="5"/>
        <v>2</v>
      </c>
      <c r="BN85" s="87">
        <f t="shared" si="12"/>
        <v>0</v>
      </c>
      <c r="BO85" s="175">
        <f t="shared" si="13"/>
        <v>0</v>
      </c>
      <c r="BP85" s="190">
        <v>0</v>
      </c>
      <c r="BQ85" s="187">
        <f t="shared" si="10"/>
        <v>0</v>
      </c>
    </row>
    <row r="86" spans="1:69" ht="12.75" customHeight="1" x14ac:dyDescent="0.2">
      <c r="A86" s="119">
        <v>6</v>
      </c>
      <c r="B86" s="122">
        <v>64528556</v>
      </c>
      <c r="C86" s="40" t="s">
        <v>45</v>
      </c>
      <c r="D86" s="138" t="s">
        <v>112</v>
      </c>
      <c r="E86" s="134"/>
      <c r="F86" s="51"/>
      <c r="G86" s="89"/>
      <c r="H86" s="89"/>
      <c r="I86" s="89"/>
      <c r="J86" s="90"/>
      <c r="K86" s="91"/>
      <c r="L86" s="90"/>
      <c r="M86" s="91"/>
      <c r="N86" s="90"/>
      <c r="O86" s="91"/>
      <c r="P86" s="89"/>
      <c r="Q86" s="90"/>
      <c r="R86" s="91"/>
      <c r="S86" s="89"/>
      <c r="T86" s="89"/>
      <c r="U86" s="90"/>
      <c r="V86" s="91"/>
      <c r="W86" s="89"/>
      <c r="X86" s="89"/>
      <c r="Y86" s="89"/>
      <c r="Z86" s="90"/>
      <c r="AA86" s="91"/>
      <c r="AB86" s="90"/>
      <c r="AC86" s="91"/>
      <c r="AD86" s="89"/>
      <c r="AE86" s="90"/>
      <c r="AF86" s="89"/>
      <c r="AG86" s="89"/>
      <c r="AH86" s="89"/>
      <c r="AI86" s="90"/>
      <c r="AJ86" s="90"/>
      <c r="AK86" s="89"/>
      <c r="AL86" s="89"/>
      <c r="AM86" s="89"/>
      <c r="AN86" s="92">
        <v>1</v>
      </c>
      <c r="AO86" s="89">
        <v>1</v>
      </c>
      <c r="AP86" s="89">
        <v>1</v>
      </c>
      <c r="AQ86" s="93">
        <v>1</v>
      </c>
      <c r="AR86" s="93">
        <v>1</v>
      </c>
      <c r="AS86" s="93">
        <v>1</v>
      </c>
      <c r="AT86" s="94">
        <v>1</v>
      </c>
      <c r="AU86" s="91"/>
      <c r="AV86" s="89"/>
      <c r="AW86" s="89"/>
      <c r="AX86" s="89"/>
      <c r="AY86" s="89"/>
      <c r="AZ86" s="90"/>
      <c r="BA86" s="91"/>
      <c r="BB86" s="90"/>
      <c r="BC86" s="91"/>
      <c r="BD86" s="89"/>
      <c r="BE86" s="89"/>
      <c r="BF86" s="90"/>
      <c r="BG86" s="91"/>
      <c r="BH86" s="89"/>
      <c r="BI86" s="89"/>
      <c r="BJ86" s="89"/>
      <c r="BK86" s="95"/>
      <c r="BL86" s="86">
        <f t="shared" si="11"/>
        <v>0</v>
      </c>
      <c r="BM86" s="87">
        <f t="shared" si="5"/>
        <v>2</v>
      </c>
      <c r="BN86" s="87">
        <f t="shared" si="12"/>
        <v>0</v>
      </c>
      <c r="BO86" s="175">
        <f t="shared" si="13"/>
        <v>0</v>
      </c>
      <c r="BP86" s="190">
        <v>0</v>
      </c>
      <c r="BQ86" s="187">
        <f t="shared" si="10"/>
        <v>0</v>
      </c>
    </row>
    <row r="87" spans="1:69" ht="12.75" customHeight="1" x14ac:dyDescent="0.2">
      <c r="A87" s="119"/>
      <c r="B87" s="30" t="s">
        <v>163</v>
      </c>
      <c r="C87" s="40"/>
      <c r="D87" s="138"/>
      <c r="E87" s="134"/>
      <c r="F87" s="51"/>
      <c r="G87" s="89"/>
      <c r="H87" s="89"/>
      <c r="I87" s="89"/>
      <c r="J87" s="90"/>
      <c r="K87" s="91"/>
      <c r="L87" s="90"/>
      <c r="M87" s="91"/>
      <c r="N87" s="90"/>
      <c r="O87" s="91"/>
      <c r="P87" s="89"/>
      <c r="Q87" s="90"/>
      <c r="R87" s="91"/>
      <c r="S87" s="89"/>
      <c r="T87" s="89"/>
      <c r="U87" s="90"/>
      <c r="V87" s="91"/>
      <c r="W87" s="89"/>
      <c r="X87" s="89"/>
      <c r="Y87" s="89"/>
      <c r="Z87" s="90"/>
      <c r="AA87" s="91"/>
      <c r="AB87" s="90"/>
      <c r="AC87" s="91"/>
      <c r="AD87" s="89"/>
      <c r="AE87" s="90"/>
      <c r="AF87" s="89"/>
      <c r="AG87" s="89"/>
      <c r="AH87" s="89"/>
      <c r="AI87" s="90"/>
      <c r="AJ87" s="90"/>
      <c r="AK87" s="89"/>
      <c r="AL87" s="89"/>
      <c r="AM87" s="89"/>
      <c r="AN87" s="92"/>
      <c r="AO87" s="89"/>
      <c r="AP87" s="89"/>
      <c r="AQ87" s="93"/>
      <c r="AR87" s="93"/>
      <c r="AS87" s="93"/>
      <c r="AT87" s="94"/>
      <c r="AU87" s="91"/>
      <c r="AV87" s="89"/>
      <c r="AW87" s="89"/>
      <c r="AX87" s="89"/>
      <c r="AY87" s="89"/>
      <c r="AZ87" s="90"/>
      <c r="BA87" s="91"/>
      <c r="BB87" s="90"/>
      <c r="BC87" s="91"/>
      <c r="BD87" s="89"/>
      <c r="BE87" s="89"/>
      <c r="BF87" s="90"/>
      <c r="BG87" s="91"/>
      <c r="BH87" s="89"/>
      <c r="BI87" s="89"/>
      <c r="BJ87" s="89"/>
      <c r="BK87" s="95"/>
      <c r="BL87" s="86" t="str">
        <f t="shared" si="11"/>
        <v/>
      </c>
      <c r="BM87" s="87" t="str">
        <f>IF(A87="","",VLOOKUP(A87,TheMatrix,5,FALSE))</f>
        <v/>
      </c>
      <c r="BN87" s="87" t="str">
        <f t="shared" si="12"/>
        <v/>
      </c>
      <c r="BO87" s="175" t="str">
        <f t="shared" si="13"/>
        <v/>
      </c>
      <c r="BP87" s="190"/>
      <c r="BQ87" s="187" t="str">
        <f t="shared" si="10"/>
        <v/>
      </c>
    </row>
    <row r="88" spans="1:69" ht="12.75" customHeight="1" x14ac:dyDescent="0.2">
      <c r="A88" s="119">
        <v>12</v>
      </c>
      <c r="B88" s="122">
        <v>64733427</v>
      </c>
      <c r="C88" s="40" t="s">
        <v>69</v>
      </c>
      <c r="D88" s="138" t="s">
        <v>112</v>
      </c>
      <c r="E88" s="134"/>
      <c r="F88" s="51"/>
      <c r="G88" s="89"/>
      <c r="H88" s="89"/>
      <c r="I88" s="89"/>
      <c r="J88" s="90"/>
      <c r="K88" s="91"/>
      <c r="L88" s="90"/>
      <c r="M88" s="91"/>
      <c r="N88" s="90"/>
      <c r="O88" s="91"/>
      <c r="P88" s="89"/>
      <c r="Q88" s="90"/>
      <c r="R88" s="91"/>
      <c r="S88" s="89"/>
      <c r="T88" s="89"/>
      <c r="U88" s="90"/>
      <c r="V88" s="91"/>
      <c r="W88" s="89"/>
      <c r="X88" s="89"/>
      <c r="Y88" s="89"/>
      <c r="Z88" s="90"/>
      <c r="AA88" s="91"/>
      <c r="AB88" s="90"/>
      <c r="AC88" s="91"/>
      <c r="AD88" s="89"/>
      <c r="AE88" s="90"/>
      <c r="AF88" s="89"/>
      <c r="AG88" s="89"/>
      <c r="AH88" s="89"/>
      <c r="AI88" s="90"/>
      <c r="AJ88" s="90"/>
      <c r="AK88" s="93">
        <v>1</v>
      </c>
      <c r="AL88" s="89"/>
      <c r="AM88" s="89"/>
      <c r="AN88" s="91"/>
      <c r="AO88" s="89"/>
      <c r="AP88" s="89"/>
      <c r="AQ88" s="89"/>
      <c r="AR88" s="89"/>
      <c r="AS88" s="89"/>
      <c r="AT88" s="90"/>
      <c r="AU88" s="91"/>
      <c r="AV88" s="89"/>
      <c r="AW88" s="89"/>
      <c r="AX88" s="89"/>
      <c r="AY88" s="89"/>
      <c r="AZ88" s="90"/>
      <c r="BA88" s="91"/>
      <c r="BB88" s="90"/>
      <c r="BC88" s="91"/>
      <c r="BD88" s="89"/>
      <c r="BE88" s="89"/>
      <c r="BF88" s="90"/>
      <c r="BG88" s="91"/>
      <c r="BH88" s="89"/>
      <c r="BI88" s="89"/>
      <c r="BJ88" s="89"/>
      <c r="BK88" s="95"/>
      <c r="BL88" s="86">
        <f t="shared" si="11"/>
        <v>0</v>
      </c>
      <c r="BM88" s="87" t="str">
        <f t="shared" si="5"/>
        <v>NR</v>
      </c>
      <c r="BN88" s="87">
        <f t="shared" si="12"/>
        <v>0</v>
      </c>
      <c r="BO88" s="175">
        <f t="shared" si="13"/>
        <v>0</v>
      </c>
      <c r="BP88" s="190">
        <v>0</v>
      </c>
      <c r="BQ88" s="187">
        <f t="shared" si="10"/>
        <v>0</v>
      </c>
    </row>
    <row r="89" spans="1:69" ht="12.75" customHeight="1" x14ac:dyDescent="0.2">
      <c r="A89" s="119">
        <v>12</v>
      </c>
      <c r="B89" s="122">
        <v>64733419</v>
      </c>
      <c r="C89" s="40" t="s">
        <v>69</v>
      </c>
      <c r="D89" s="138" t="s">
        <v>112</v>
      </c>
      <c r="E89" s="134"/>
      <c r="F89" s="51"/>
      <c r="G89" s="89"/>
      <c r="H89" s="89"/>
      <c r="I89" s="89"/>
      <c r="J89" s="90"/>
      <c r="K89" s="91"/>
      <c r="L89" s="90"/>
      <c r="M89" s="91"/>
      <c r="N89" s="90"/>
      <c r="O89" s="91"/>
      <c r="P89" s="89"/>
      <c r="Q89" s="90"/>
      <c r="R89" s="91"/>
      <c r="S89" s="89"/>
      <c r="T89" s="89"/>
      <c r="U89" s="90"/>
      <c r="V89" s="91"/>
      <c r="W89" s="89"/>
      <c r="X89" s="89"/>
      <c r="Y89" s="89"/>
      <c r="Z89" s="90"/>
      <c r="AA89" s="91"/>
      <c r="AB89" s="90"/>
      <c r="AC89" s="91"/>
      <c r="AD89" s="89"/>
      <c r="AE89" s="90"/>
      <c r="AF89" s="89"/>
      <c r="AG89" s="89"/>
      <c r="AH89" s="89"/>
      <c r="AI89" s="90"/>
      <c r="AJ89" s="90"/>
      <c r="AK89" s="89"/>
      <c r="AL89" s="93">
        <v>1</v>
      </c>
      <c r="AM89" s="89"/>
      <c r="AN89" s="91"/>
      <c r="AO89" s="89"/>
      <c r="AP89" s="89"/>
      <c r="AQ89" s="89"/>
      <c r="AR89" s="89"/>
      <c r="AS89" s="89"/>
      <c r="AT89" s="90"/>
      <c r="AU89" s="91"/>
      <c r="AV89" s="89"/>
      <c r="AW89" s="89"/>
      <c r="AX89" s="89"/>
      <c r="AY89" s="89"/>
      <c r="AZ89" s="90"/>
      <c r="BA89" s="91"/>
      <c r="BB89" s="90"/>
      <c r="BC89" s="91"/>
      <c r="BD89" s="89"/>
      <c r="BE89" s="89"/>
      <c r="BF89" s="90"/>
      <c r="BG89" s="91"/>
      <c r="BH89" s="89"/>
      <c r="BI89" s="89"/>
      <c r="BJ89" s="89"/>
      <c r="BK89" s="95"/>
      <c r="BL89" s="86">
        <f t="shared" si="11"/>
        <v>0</v>
      </c>
      <c r="BM89" s="87" t="str">
        <f t="shared" si="5"/>
        <v>NR</v>
      </c>
      <c r="BN89" s="87">
        <f t="shared" si="12"/>
        <v>0</v>
      </c>
      <c r="BO89" s="175">
        <f t="shared" si="13"/>
        <v>0</v>
      </c>
      <c r="BP89" s="190">
        <v>0</v>
      </c>
      <c r="BQ89" s="187">
        <f t="shared" si="10"/>
        <v>0</v>
      </c>
    </row>
    <row r="90" spans="1:69" ht="12.75" customHeight="1" x14ac:dyDescent="0.2">
      <c r="A90" s="119">
        <v>12</v>
      </c>
      <c r="B90" s="122">
        <v>64409735</v>
      </c>
      <c r="C90" s="40" t="s">
        <v>38</v>
      </c>
      <c r="D90" s="138" t="s">
        <v>112</v>
      </c>
      <c r="E90" s="134"/>
      <c r="F90" s="51"/>
      <c r="G90" s="89"/>
      <c r="H90" s="89"/>
      <c r="I90" s="89"/>
      <c r="J90" s="90"/>
      <c r="K90" s="91"/>
      <c r="L90" s="90"/>
      <c r="M90" s="91"/>
      <c r="N90" s="90"/>
      <c r="O90" s="91"/>
      <c r="P90" s="89"/>
      <c r="Q90" s="90"/>
      <c r="R90" s="91"/>
      <c r="S90" s="89"/>
      <c r="T90" s="89"/>
      <c r="U90" s="90"/>
      <c r="V90" s="91"/>
      <c r="W90" s="89"/>
      <c r="X90" s="89"/>
      <c r="Y90" s="89"/>
      <c r="Z90" s="90"/>
      <c r="AA90" s="91"/>
      <c r="AB90" s="90"/>
      <c r="AC90" s="91"/>
      <c r="AD90" s="89"/>
      <c r="AE90" s="90"/>
      <c r="AF90" s="89"/>
      <c r="AG90" s="89"/>
      <c r="AH90" s="89"/>
      <c r="AI90" s="90"/>
      <c r="AJ90" s="90"/>
      <c r="AK90" s="89"/>
      <c r="AL90" s="89"/>
      <c r="AM90" s="89"/>
      <c r="AN90" s="92">
        <v>1</v>
      </c>
      <c r="AO90" s="89">
        <v>1</v>
      </c>
      <c r="AP90" s="89">
        <v>1</v>
      </c>
      <c r="AQ90" s="93"/>
      <c r="AR90" s="89"/>
      <c r="AS90" s="89"/>
      <c r="AT90" s="90"/>
      <c r="AU90" s="91"/>
      <c r="AV90" s="89"/>
      <c r="AW90" s="89"/>
      <c r="AX90" s="89"/>
      <c r="AY90" s="89"/>
      <c r="AZ90" s="90"/>
      <c r="BA90" s="91"/>
      <c r="BB90" s="90"/>
      <c r="BC90" s="91"/>
      <c r="BD90" s="89"/>
      <c r="BE90" s="89"/>
      <c r="BF90" s="90"/>
      <c r="BG90" s="91"/>
      <c r="BH90" s="89"/>
      <c r="BI90" s="89"/>
      <c r="BJ90" s="89"/>
      <c r="BK90" s="95"/>
      <c r="BL90" s="86">
        <f t="shared" si="11"/>
        <v>0</v>
      </c>
      <c r="BM90" s="87" t="str">
        <f t="shared" si="5"/>
        <v>NR</v>
      </c>
      <c r="BN90" s="87">
        <f t="shared" si="12"/>
        <v>0</v>
      </c>
      <c r="BO90" s="175">
        <f t="shared" si="13"/>
        <v>0</v>
      </c>
      <c r="BP90" s="190">
        <v>0</v>
      </c>
      <c r="BQ90" s="187">
        <f t="shared" si="10"/>
        <v>0</v>
      </c>
    </row>
    <row r="91" spans="1:69" ht="12.75" customHeight="1" x14ac:dyDescent="0.2">
      <c r="A91" s="119">
        <v>12</v>
      </c>
      <c r="B91" s="122">
        <v>68264600</v>
      </c>
      <c r="C91" s="40" t="s">
        <v>39</v>
      </c>
      <c r="D91" s="138" t="s">
        <v>112</v>
      </c>
      <c r="E91" s="134"/>
      <c r="F91" s="51"/>
      <c r="G91" s="89"/>
      <c r="H91" s="89"/>
      <c r="I91" s="89"/>
      <c r="J91" s="90"/>
      <c r="K91" s="91"/>
      <c r="L91" s="90"/>
      <c r="M91" s="91"/>
      <c r="N91" s="90"/>
      <c r="O91" s="91"/>
      <c r="P91" s="89"/>
      <c r="Q91" s="90"/>
      <c r="R91" s="91"/>
      <c r="S91" s="89"/>
      <c r="T91" s="89"/>
      <c r="U91" s="90"/>
      <c r="V91" s="91"/>
      <c r="W91" s="89"/>
      <c r="X91" s="89"/>
      <c r="Y91" s="89"/>
      <c r="Z91" s="90"/>
      <c r="AA91" s="91"/>
      <c r="AB91" s="90"/>
      <c r="AC91" s="91"/>
      <c r="AD91" s="89"/>
      <c r="AE91" s="90"/>
      <c r="AF91" s="89"/>
      <c r="AG91" s="89"/>
      <c r="AH91" s="89"/>
      <c r="AI91" s="90"/>
      <c r="AJ91" s="90"/>
      <c r="AK91" s="89"/>
      <c r="AL91" s="89"/>
      <c r="AM91" s="89"/>
      <c r="AN91" s="91"/>
      <c r="AO91" s="89"/>
      <c r="AP91" s="89"/>
      <c r="AQ91" s="89">
        <v>1</v>
      </c>
      <c r="AR91" s="93">
        <v>1</v>
      </c>
      <c r="AS91" s="93"/>
      <c r="AT91" s="90"/>
      <c r="AU91" s="91"/>
      <c r="AV91" s="89"/>
      <c r="AW91" s="89"/>
      <c r="AX91" s="89"/>
      <c r="AY91" s="89"/>
      <c r="AZ91" s="90"/>
      <c r="BA91" s="91"/>
      <c r="BB91" s="90"/>
      <c r="BC91" s="91"/>
      <c r="BD91" s="89"/>
      <c r="BE91" s="89"/>
      <c r="BF91" s="90"/>
      <c r="BG91" s="91"/>
      <c r="BH91" s="89"/>
      <c r="BI91" s="89"/>
      <c r="BJ91" s="89"/>
      <c r="BK91" s="95"/>
      <c r="BL91" s="86">
        <f t="shared" si="11"/>
        <v>0</v>
      </c>
      <c r="BM91" s="87" t="str">
        <f t="shared" si="5"/>
        <v>NR</v>
      </c>
      <c r="BN91" s="87">
        <f t="shared" si="12"/>
        <v>0</v>
      </c>
      <c r="BO91" s="175">
        <f t="shared" si="13"/>
        <v>0</v>
      </c>
      <c r="BP91" s="190">
        <v>0</v>
      </c>
      <c r="BQ91" s="187">
        <f t="shared" si="10"/>
        <v>0</v>
      </c>
    </row>
    <row r="92" spans="1:69" ht="12.75" customHeight="1" x14ac:dyDescent="0.2">
      <c r="A92" s="119">
        <v>12</v>
      </c>
      <c r="B92" s="122">
        <v>68264642</v>
      </c>
      <c r="C92" s="40" t="s">
        <v>118</v>
      </c>
      <c r="D92" s="138" t="s">
        <v>112</v>
      </c>
      <c r="E92" s="134"/>
      <c r="F92" s="51"/>
      <c r="G92" s="89"/>
      <c r="H92" s="89"/>
      <c r="I92" s="89"/>
      <c r="J92" s="90"/>
      <c r="K92" s="91"/>
      <c r="L92" s="90"/>
      <c r="M92" s="91"/>
      <c r="N92" s="90"/>
      <c r="O92" s="91"/>
      <c r="P92" s="89"/>
      <c r="Q92" s="90"/>
      <c r="R92" s="91"/>
      <c r="S92" s="89"/>
      <c r="T92" s="89"/>
      <c r="U92" s="90"/>
      <c r="V92" s="91"/>
      <c r="W92" s="89"/>
      <c r="X92" s="89"/>
      <c r="Y92" s="89"/>
      <c r="Z92" s="90"/>
      <c r="AA92" s="91"/>
      <c r="AB92" s="90"/>
      <c r="AC92" s="91"/>
      <c r="AD92" s="89"/>
      <c r="AE92" s="90"/>
      <c r="AF92" s="89"/>
      <c r="AG92" s="89"/>
      <c r="AH92" s="89"/>
      <c r="AI92" s="90"/>
      <c r="AJ92" s="90"/>
      <c r="AK92" s="89"/>
      <c r="AL92" s="89"/>
      <c r="AM92" s="89"/>
      <c r="AN92" s="91"/>
      <c r="AO92" s="89"/>
      <c r="AP92" s="89"/>
      <c r="AQ92" s="89"/>
      <c r="AR92" s="89"/>
      <c r="AS92" s="89">
        <v>1</v>
      </c>
      <c r="AT92" s="94">
        <v>1</v>
      </c>
      <c r="AU92" s="91"/>
      <c r="AV92" s="89"/>
      <c r="AW92" s="89"/>
      <c r="AX92" s="89"/>
      <c r="AY92" s="89"/>
      <c r="AZ92" s="90"/>
      <c r="BA92" s="91"/>
      <c r="BB92" s="90"/>
      <c r="BC92" s="91"/>
      <c r="BD92" s="89"/>
      <c r="BE92" s="89"/>
      <c r="BF92" s="90"/>
      <c r="BG92" s="91"/>
      <c r="BH92" s="89"/>
      <c r="BI92" s="89"/>
      <c r="BJ92" s="89"/>
      <c r="BK92" s="95"/>
      <c r="BL92" s="86">
        <f t="shared" si="11"/>
        <v>0</v>
      </c>
      <c r="BM92" s="87" t="str">
        <f t="shared" si="5"/>
        <v>NR</v>
      </c>
      <c r="BN92" s="87">
        <f t="shared" si="12"/>
        <v>0</v>
      </c>
      <c r="BO92" s="175">
        <f t="shared" si="13"/>
        <v>0</v>
      </c>
      <c r="BP92" s="190">
        <v>0</v>
      </c>
      <c r="BQ92" s="187">
        <f t="shared" si="10"/>
        <v>0</v>
      </c>
    </row>
    <row r="93" spans="1:69" ht="12.75" customHeight="1" x14ac:dyDescent="0.2">
      <c r="A93" s="119">
        <v>9</v>
      </c>
      <c r="B93" s="122">
        <v>68257727</v>
      </c>
      <c r="C93" s="40" t="s">
        <v>0</v>
      </c>
      <c r="D93" s="138" t="s">
        <v>112</v>
      </c>
      <c r="E93" s="134"/>
      <c r="F93" s="51"/>
      <c r="G93" s="89"/>
      <c r="H93" s="89"/>
      <c r="I93" s="89"/>
      <c r="J93" s="90"/>
      <c r="K93" s="91"/>
      <c r="L93" s="90"/>
      <c r="M93" s="91"/>
      <c r="N93" s="90"/>
      <c r="O93" s="91"/>
      <c r="P93" s="89"/>
      <c r="Q93" s="90"/>
      <c r="R93" s="91"/>
      <c r="S93" s="89"/>
      <c r="T93" s="89"/>
      <c r="U93" s="90"/>
      <c r="V93" s="91"/>
      <c r="W93" s="89"/>
      <c r="X93" s="89"/>
      <c r="Y93" s="89"/>
      <c r="Z93" s="90"/>
      <c r="AA93" s="91"/>
      <c r="AB93" s="90"/>
      <c r="AC93" s="91"/>
      <c r="AD93" s="89"/>
      <c r="AE93" s="90"/>
      <c r="AF93" s="89"/>
      <c r="AG93" s="89"/>
      <c r="AH93" s="89"/>
      <c r="AI93" s="90"/>
      <c r="AJ93" s="90"/>
      <c r="AK93" s="89"/>
      <c r="AL93" s="89"/>
      <c r="AM93" s="89"/>
      <c r="AN93" s="92">
        <v>1</v>
      </c>
      <c r="AO93" s="89">
        <v>1</v>
      </c>
      <c r="AP93" s="89">
        <v>1</v>
      </c>
      <c r="AQ93" s="93">
        <v>1</v>
      </c>
      <c r="AR93" s="93">
        <v>1</v>
      </c>
      <c r="AS93" s="93">
        <v>1</v>
      </c>
      <c r="AT93" s="94">
        <v>1</v>
      </c>
      <c r="AU93" s="91"/>
      <c r="AV93" s="89"/>
      <c r="AW93" s="89"/>
      <c r="AX93" s="89"/>
      <c r="AY93" s="89"/>
      <c r="AZ93" s="90"/>
      <c r="BA93" s="91"/>
      <c r="BB93" s="90"/>
      <c r="BC93" s="91"/>
      <c r="BD93" s="89"/>
      <c r="BE93" s="89"/>
      <c r="BF93" s="90"/>
      <c r="BG93" s="91"/>
      <c r="BH93" s="89"/>
      <c r="BI93" s="89"/>
      <c r="BJ93" s="89"/>
      <c r="BK93" s="95"/>
      <c r="BL93" s="86">
        <f t="shared" si="11"/>
        <v>0</v>
      </c>
      <c r="BM93" s="87">
        <f t="shared" si="5"/>
        <v>3</v>
      </c>
      <c r="BN93" s="87">
        <f t="shared" si="12"/>
        <v>0</v>
      </c>
      <c r="BO93" s="175">
        <f t="shared" si="13"/>
        <v>0</v>
      </c>
      <c r="BP93" s="190">
        <v>0</v>
      </c>
      <c r="BQ93" s="187">
        <f t="shared" si="10"/>
        <v>0</v>
      </c>
    </row>
    <row r="94" spans="1:69" ht="12.75" customHeight="1" x14ac:dyDescent="0.2">
      <c r="A94" s="119"/>
      <c r="B94" s="28" t="s">
        <v>162</v>
      </c>
      <c r="C94" s="40"/>
      <c r="D94" s="138"/>
      <c r="E94" s="134"/>
      <c r="F94" s="51"/>
      <c r="G94" s="89"/>
      <c r="H94" s="89"/>
      <c r="I94" s="89"/>
      <c r="J94" s="90"/>
      <c r="K94" s="91"/>
      <c r="L94" s="90"/>
      <c r="M94" s="91"/>
      <c r="N94" s="90"/>
      <c r="O94" s="91"/>
      <c r="P94" s="89"/>
      <c r="Q94" s="90"/>
      <c r="R94" s="91"/>
      <c r="S94" s="89"/>
      <c r="T94" s="89"/>
      <c r="U94" s="90"/>
      <c r="V94" s="91"/>
      <c r="W94" s="89"/>
      <c r="X94" s="89"/>
      <c r="Y94" s="89"/>
      <c r="Z94" s="90"/>
      <c r="AA94" s="91"/>
      <c r="AB94" s="90"/>
      <c r="AC94" s="91"/>
      <c r="AD94" s="89"/>
      <c r="AE94" s="90"/>
      <c r="AF94" s="89"/>
      <c r="AG94" s="89"/>
      <c r="AH94" s="89"/>
      <c r="AI94" s="90"/>
      <c r="AJ94" s="90"/>
      <c r="AK94" s="89"/>
      <c r="AL94" s="89"/>
      <c r="AM94" s="89"/>
      <c r="AN94" s="92"/>
      <c r="AO94" s="89"/>
      <c r="AP94" s="89"/>
      <c r="AQ94" s="93"/>
      <c r="AR94" s="93"/>
      <c r="AS94" s="93"/>
      <c r="AT94" s="94"/>
      <c r="AU94" s="91"/>
      <c r="AV94" s="89"/>
      <c r="AW94" s="89"/>
      <c r="AX94" s="89"/>
      <c r="AY94" s="89"/>
      <c r="AZ94" s="90"/>
      <c r="BA94" s="91"/>
      <c r="BB94" s="90"/>
      <c r="BC94" s="91"/>
      <c r="BD94" s="89"/>
      <c r="BE94" s="89"/>
      <c r="BF94" s="90"/>
      <c r="BG94" s="91"/>
      <c r="BH94" s="89"/>
      <c r="BI94" s="89"/>
      <c r="BJ94" s="89"/>
      <c r="BK94" s="95"/>
      <c r="BL94" s="86" t="str">
        <f t="shared" si="11"/>
        <v/>
      </c>
      <c r="BM94" s="87" t="str">
        <f t="shared" ref="BM94:BM130" si="14">IF(A94="","",VLOOKUP(A94,TheMatrix,5,FALSE))</f>
        <v/>
      </c>
      <c r="BN94" s="87" t="str">
        <f t="shared" si="12"/>
        <v/>
      </c>
      <c r="BO94" s="175" t="str">
        <f t="shared" si="13"/>
        <v/>
      </c>
      <c r="BP94" s="190"/>
      <c r="BQ94" s="187" t="str">
        <f t="shared" si="10"/>
        <v/>
      </c>
    </row>
    <row r="95" spans="1:69" ht="12.75" customHeight="1" x14ac:dyDescent="0.2">
      <c r="A95" s="119">
        <v>12</v>
      </c>
      <c r="B95" s="148" t="s">
        <v>129</v>
      </c>
      <c r="C95" s="149" t="s">
        <v>130</v>
      </c>
      <c r="D95" s="138" t="s">
        <v>112</v>
      </c>
      <c r="E95" s="134"/>
      <c r="F95" s="51">
        <v>1</v>
      </c>
      <c r="G95" s="89">
        <v>1</v>
      </c>
      <c r="H95" s="89">
        <v>1</v>
      </c>
      <c r="I95" s="89">
        <v>1</v>
      </c>
      <c r="J95" s="90">
        <v>1</v>
      </c>
      <c r="K95" s="91"/>
      <c r="L95" s="90"/>
      <c r="M95" s="91"/>
      <c r="N95" s="90"/>
      <c r="O95" s="91"/>
      <c r="P95" s="89"/>
      <c r="Q95" s="90"/>
      <c r="R95" s="91"/>
      <c r="S95" s="89"/>
      <c r="T95" s="89"/>
      <c r="U95" s="90"/>
      <c r="V95" s="91">
        <v>1</v>
      </c>
      <c r="W95" s="89">
        <v>1</v>
      </c>
      <c r="X95" s="89">
        <v>1</v>
      </c>
      <c r="Y95" s="89">
        <v>1</v>
      </c>
      <c r="Z95" s="90">
        <v>1</v>
      </c>
      <c r="AA95" s="91"/>
      <c r="AB95" s="90"/>
      <c r="AC95" s="91"/>
      <c r="AD95" s="89"/>
      <c r="AE95" s="90"/>
      <c r="AF95" s="89"/>
      <c r="AG95" s="89"/>
      <c r="AH95" s="89"/>
      <c r="AI95" s="90"/>
      <c r="AJ95" s="90"/>
      <c r="AK95" s="89"/>
      <c r="AL95" s="89"/>
      <c r="AM95" s="89"/>
      <c r="AN95" s="91"/>
      <c r="AO95" s="89"/>
      <c r="AP95" s="89"/>
      <c r="AQ95" s="89"/>
      <c r="AR95" s="89"/>
      <c r="AS95" s="89"/>
      <c r="AT95" s="94"/>
      <c r="AU95" s="91"/>
      <c r="AV95" s="89"/>
      <c r="AW95" s="89"/>
      <c r="AX95" s="89"/>
      <c r="AY95" s="89"/>
      <c r="AZ95" s="90"/>
      <c r="BA95" s="91"/>
      <c r="BB95" s="90"/>
      <c r="BC95" s="91"/>
      <c r="BD95" s="89"/>
      <c r="BE95" s="89"/>
      <c r="BF95" s="90"/>
      <c r="BG95" s="91"/>
      <c r="BH95" s="89"/>
      <c r="BI95" s="89"/>
      <c r="BJ95" s="89"/>
      <c r="BK95" s="95"/>
      <c r="BL95" s="86">
        <f t="shared" si="11"/>
        <v>0</v>
      </c>
      <c r="BM95" s="87" t="str">
        <f t="shared" si="14"/>
        <v>NR</v>
      </c>
      <c r="BN95" s="87">
        <f t="shared" si="12"/>
        <v>0</v>
      </c>
      <c r="BO95" s="175">
        <f t="shared" si="13"/>
        <v>0</v>
      </c>
      <c r="BP95" s="190">
        <v>0</v>
      </c>
      <c r="BQ95" s="187">
        <f t="shared" ref="BQ95:BQ113" si="15">IF(A95="","",IF(ISERROR(BO95*BP95),IF(BO95&lt;&gt;0,"Ask for Quote",0),BO95*BP95))</f>
        <v>0</v>
      </c>
    </row>
    <row r="96" spans="1:69" ht="12.75" customHeight="1" x14ac:dyDescent="0.2">
      <c r="A96" s="119">
        <v>12</v>
      </c>
      <c r="B96" s="148" t="s">
        <v>131</v>
      </c>
      <c r="C96" s="149" t="s">
        <v>132</v>
      </c>
      <c r="D96" s="138" t="s">
        <v>112</v>
      </c>
      <c r="E96" s="134"/>
      <c r="F96" s="51"/>
      <c r="G96" s="89"/>
      <c r="H96" s="89"/>
      <c r="I96" s="89"/>
      <c r="J96" s="90"/>
      <c r="K96" s="91">
        <v>1</v>
      </c>
      <c r="L96" s="90">
        <v>1</v>
      </c>
      <c r="M96" s="91"/>
      <c r="N96" s="90"/>
      <c r="O96" s="91"/>
      <c r="P96" s="89"/>
      <c r="Q96" s="90"/>
      <c r="R96" s="91"/>
      <c r="S96" s="89"/>
      <c r="T96" s="89"/>
      <c r="U96" s="90"/>
      <c r="V96" s="91"/>
      <c r="W96" s="89"/>
      <c r="X96" s="89"/>
      <c r="Y96" s="89"/>
      <c r="Z96" s="90"/>
      <c r="AA96" s="91">
        <v>1</v>
      </c>
      <c r="AB96" s="90">
        <v>1</v>
      </c>
      <c r="AC96" s="91"/>
      <c r="AD96" s="89"/>
      <c r="AE96" s="90"/>
      <c r="AF96" s="89"/>
      <c r="AG96" s="89"/>
      <c r="AH96" s="89"/>
      <c r="AI96" s="90"/>
      <c r="AJ96" s="90"/>
      <c r="AK96" s="89"/>
      <c r="AL96" s="89"/>
      <c r="AM96" s="89"/>
      <c r="AN96" s="91"/>
      <c r="AO96" s="89"/>
      <c r="AP96" s="89"/>
      <c r="AQ96" s="89"/>
      <c r="AR96" s="89"/>
      <c r="AS96" s="89"/>
      <c r="AT96" s="94"/>
      <c r="AU96" s="91">
        <v>1</v>
      </c>
      <c r="AV96" s="89">
        <v>1</v>
      </c>
      <c r="AW96" s="89">
        <v>1</v>
      </c>
      <c r="AX96" s="89">
        <v>1</v>
      </c>
      <c r="AY96" s="89">
        <v>1</v>
      </c>
      <c r="AZ96" s="90">
        <v>1</v>
      </c>
      <c r="BA96" s="91"/>
      <c r="BB96" s="90"/>
      <c r="BC96" s="91"/>
      <c r="BD96" s="89"/>
      <c r="BE96" s="89"/>
      <c r="BF96" s="90"/>
      <c r="BG96" s="91"/>
      <c r="BH96" s="89"/>
      <c r="BI96" s="89"/>
      <c r="BJ96" s="89"/>
      <c r="BK96" s="95"/>
      <c r="BL96" s="86">
        <f t="shared" si="11"/>
        <v>0</v>
      </c>
      <c r="BM96" s="87" t="str">
        <f t="shared" si="14"/>
        <v>NR</v>
      </c>
      <c r="BN96" s="87">
        <f t="shared" si="12"/>
        <v>0</v>
      </c>
      <c r="BO96" s="175">
        <f t="shared" si="13"/>
        <v>0</v>
      </c>
      <c r="BP96" s="190">
        <v>0</v>
      </c>
      <c r="BQ96" s="187">
        <f t="shared" si="15"/>
        <v>0</v>
      </c>
    </row>
    <row r="97" spans="1:69" ht="12.75" customHeight="1" x14ac:dyDescent="0.2">
      <c r="A97" s="119">
        <v>12</v>
      </c>
      <c r="B97" s="148" t="s">
        <v>133</v>
      </c>
      <c r="C97" s="149" t="s">
        <v>134</v>
      </c>
      <c r="D97" s="138" t="s">
        <v>112</v>
      </c>
      <c r="E97" s="134"/>
      <c r="F97" s="51"/>
      <c r="G97" s="89"/>
      <c r="H97" s="89"/>
      <c r="I97" s="89"/>
      <c r="J97" s="90"/>
      <c r="K97" s="91"/>
      <c r="L97" s="90"/>
      <c r="M97" s="91">
        <v>1</v>
      </c>
      <c r="N97" s="90">
        <v>1</v>
      </c>
      <c r="O97" s="91"/>
      <c r="P97" s="89"/>
      <c r="Q97" s="90"/>
      <c r="R97" s="91"/>
      <c r="S97" s="89"/>
      <c r="T97" s="89"/>
      <c r="U97" s="90"/>
      <c r="V97" s="91"/>
      <c r="W97" s="89"/>
      <c r="X97" s="89"/>
      <c r="Y97" s="89"/>
      <c r="Z97" s="90"/>
      <c r="AA97" s="91"/>
      <c r="AB97" s="90"/>
      <c r="AC97" s="91">
        <v>1</v>
      </c>
      <c r="AD97" s="89">
        <v>1</v>
      </c>
      <c r="AE97" s="90">
        <v>1</v>
      </c>
      <c r="AF97" s="89"/>
      <c r="AG97" s="89"/>
      <c r="AH97" s="89"/>
      <c r="AI97" s="90"/>
      <c r="AJ97" s="90"/>
      <c r="AK97" s="89"/>
      <c r="AL97" s="89"/>
      <c r="AM97" s="89"/>
      <c r="AN97" s="91"/>
      <c r="AO97" s="89"/>
      <c r="AP97" s="89"/>
      <c r="AQ97" s="89"/>
      <c r="AR97" s="89"/>
      <c r="AS97" s="89"/>
      <c r="AT97" s="94"/>
      <c r="AU97" s="91"/>
      <c r="AV97" s="89"/>
      <c r="AW97" s="89"/>
      <c r="AX97" s="89"/>
      <c r="AY97" s="89"/>
      <c r="AZ97" s="90"/>
      <c r="BA97" s="91">
        <v>1</v>
      </c>
      <c r="BB97" s="90">
        <v>1</v>
      </c>
      <c r="BC97" s="91"/>
      <c r="BD97" s="89"/>
      <c r="BE97" s="89"/>
      <c r="BF97" s="90"/>
      <c r="BG97" s="91"/>
      <c r="BH97" s="89"/>
      <c r="BI97" s="89"/>
      <c r="BJ97" s="89"/>
      <c r="BK97" s="95"/>
      <c r="BL97" s="86">
        <f t="shared" si="11"/>
        <v>0</v>
      </c>
      <c r="BM97" s="87" t="str">
        <f t="shared" si="14"/>
        <v>NR</v>
      </c>
      <c r="BN97" s="87">
        <f t="shared" si="12"/>
        <v>0</v>
      </c>
      <c r="BO97" s="175">
        <f t="shared" si="13"/>
        <v>0</v>
      </c>
      <c r="BP97" s="190">
        <v>0</v>
      </c>
      <c r="BQ97" s="187">
        <f t="shared" si="15"/>
        <v>0</v>
      </c>
    </row>
    <row r="98" spans="1:69" ht="12.75" customHeight="1" x14ac:dyDescent="0.2">
      <c r="A98" s="119">
        <v>12</v>
      </c>
      <c r="B98" s="150" t="s">
        <v>135</v>
      </c>
      <c r="C98" s="149" t="s">
        <v>136</v>
      </c>
      <c r="D98" s="138" t="s">
        <v>112</v>
      </c>
      <c r="E98" s="134"/>
      <c r="F98" s="51"/>
      <c r="G98" s="89"/>
      <c r="H98" s="89"/>
      <c r="I98" s="89"/>
      <c r="J98" s="90"/>
      <c r="K98" s="91"/>
      <c r="L98" s="90"/>
      <c r="M98" s="91"/>
      <c r="N98" s="90"/>
      <c r="O98" s="91">
        <v>1</v>
      </c>
      <c r="P98" s="89">
        <v>1</v>
      </c>
      <c r="Q98" s="90">
        <v>1</v>
      </c>
      <c r="R98" s="91"/>
      <c r="S98" s="89"/>
      <c r="T98" s="89"/>
      <c r="U98" s="90"/>
      <c r="V98" s="91"/>
      <c r="W98" s="89"/>
      <c r="X98" s="89"/>
      <c r="Y98" s="89"/>
      <c r="Z98" s="90"/>
      <c r="AA98" s="91"/>
      <c r="AB98" s="90"/>
      <c r="AC98" s="91"/>
      <c r="AD98" s="89"/>
      <c r="AE98" s="90"/>
      <c r="AF98" s="89">
        <v>1</v>
      </c>
      <c r="AG98" s="89">
        <v>1</v>
      </c>
      <c r="AH98" s="89">
        <v>1</v>
      </c>
      <c r="AI98" s="90">
        <v>1</v>
      </c>
      <c r="AJ98" s="90"/>
      <c r="AK98" s="89"/>
      <c r="AL98" s="89"/>
      <c r="AM98" s="89"/>
      <c r="AN98" s="91"/>
      <c r="AO98" s="89"/>
      <c r="AP98" s="89"/>
      <c r="AQ98" s="89"/>
      <c r="AR98" s="89"/>
      <c r="AS98" s="89"/>
      <c r="AT98" s="94"/>
      <c r="AU98" s="91"/>
      <c r="AV98" s="89"/>
      <c r="AW98" s="89"/>
      <c r="AX98" s="89"/>
      <c r="AY98" s="89"/>
      <c r="AZ98" s="90"/>
      <c r="BA98" s="91"/>
      <c r="BB98" s="90"/>
      <c r="BC98" s="91">
        <v>1</v>
      </c>
      <c r="BD98" s="89">
        <v>1</v>
      </c>
      <c r="BE98" s="89">
        <v>1</v>
      </c>
      <c r="BF98" s="90">
        <v>1</v>
      </c>
      <c r="BG98" s="91"/>
      <c r="BH98" s="89"/>
      <c r="BI98" s="89"/>
      <c r="BJ98" s="89"/>
      <c r="BK98" s="95"/>
      <c r="BL98" s="86">
        <f t="shared" si="11"/>
        <v>0</v>
      </c>
      <c r="BM98" s="87" t="str">
        <f t="shared" si="14"/>
        <v>NR</v>
      </c>
      <c r="BN98" s="87">
        <f t="shared" si="12"/>
        <v>0</v>
      </c>
      <c r="BO98" s="175">
        <f t="shared" si="13"/>
        <v>0</v>
      </c>
      <c r="BP98" s="190">
        <v>0</v>
      </c>
      <c r="BQ98" s="187">
        <f t="shared" si="15"/>
        <v>0</v>
      </c>
    </row>
    <row r="99" spans="1:69" ht="12.75" customHeight="1" x14ac:dyDescent="0.2">
      <c r="A99" s="119">
        <v>12</v>
      </c>
      <c r="B99" s="150">
        <v>64690230</v>
      </c>
      <c r="C99" s="149" t="s">
        <v>137</v>
      </c>
      <c r="D99" s="138" t="s">
        <v>112</v>
      </c>
      <c r="E99" s="134"/>
      <c r="F99" s="51"/>
      <c r="G99" s="89"/>
      <c r="H99" s="89"/>
      <c r="I99" s="89"/>
      <c r="J99" s="90"/>
      <c r="K99" s="91"/>
      <c r="L99" s="90"/>
      <c r="M99" s="91"/>
      <c r="N99" s="90"/>
      <c r="O99" s="91"/>
      <c r="P99" s="89"/>
      <c r="Q99" s="90"/>
      <c r="R99" s="91"/>
      <c r="S99" s="89"/>
      <c r="T99" s="89"/>
      <c r="U99" s="90"/>
      <c r="V99" s="91"/>
      <c r="W99" s="89"/>
      <c r="X99" s="89"/>
      <c r="Y99" s="89"/>
      <c r="Z99" s="90"/>
      <c r="AA99" s="91"/>
      <c r="AB99" s="90"/>
      <c r="AC99" s="91"/>
      <c r="AD99" s="89"/>
      <c r="AE99" s="90"/>
      <c r="AF99" s="89"/>
      <c r="AG99" s="89"/>
      <c r="AH99" s="89"/>
      <c r="AI99" s="90"/>
      <c r="AJ99" s="90">
        <v>1</v>
      </c>
      <c r="AK99" s="89"/>
      <c r="AL99" s="89"/>
      <c r="AM99" s="89"/>
      <c r="AN99" s="91"/>
      <c r="AO99" s="89"/>
      <c r="AP99" s="89"/>
      <c r="AQ99" s="89"/>
      <c r="AR99" s="89"/>
      <c r="AS99" s="89"/>
      <c r="AT99" s="94"/>
      <c r="AU99" s="91"/>
      <c r="AV99" s="89"/>
      <c r="AW99" s="89"/>
      <c r="AX99" s="89"/>
      <c r="AY99" s="89"/>
      <c r="AZ99" s="90"/>
      <c r="BA99" s="91"/>
      <c r="BB99" s="90"/>
      <c r="BC99" s="91"/>
      <c r="BD99" s="89"/>
      <c r="BE99" s="89"/>
      <c r="BF99" s="90"/>
      <c r="BG99" s="91"/>
      <c r="BH99" s="89"/>
      <c r="BI99" s="89"/>
      <c r="BJ99" s="89"/>
      <c r="BK99" s="95"/>
      <c r="BL99" s="86">
        <f t="shared" si="11"/>
        <v>0</v>
      </c>
      <c r="BM99" s="87" t="str">
        <f t="shared" si="14"/>
        <v>NR</v>
      </c>
      <c r="BN99" s="87">
        <f t="shared" si="12"/>
        <v>0</v>
      </c>
      <c r="BO99" s="175">
        <f t="shared" si="13"/>
        <v>0</v>
      </c>
      <c r="BP99" s="190">
        <v>0</v>
      </c>
      <c r="BQ99" s="187">
        <f t="shared" si="15"/>
        <v>0</v>
      </c>
    </row>
    <row r="100" spans="1:69" ht="12.75" customHeight="1" x14ac:dyDescent="0.2">
      <c r="A100" s="119">
        <v>12</v>
      </c>
      <c r="B100" s="151">
        <v>64732528</v>
      </c>
      <c r="C100" s="152" t="s">
        <v>138</v>
      </c>
      <c r="D100" s="138" t="s">
        <v>112</v>
      </c>
      <c r="E100" s="134"/>
      <c r="F100" s="51"/>
      <c r="G100" s="89"/>
      <c r="H100" s="89"/>
      <c r="I100" s="89"/>
      <c r="J100" s="90"/>
      <c r="K100" s="91"/>
      <c r="L100" s="90"/>
      <c r="M100" s="91"/>
      <c r="N100" s="90"/>
      <c r="O100" s="91"/>
      <c r="P100" s="89"/>
      <c r="Q100" s="90"/>
      <c r="R100" s="91">
        <v>1</v>
      </c>
      <c r="S100" s="89">
        <v>1</v>
      </c>
      <c r="T100" s="89">
        <v>1</v>
      </c>
      <c r="U100" s="90">
        <v>1</v>
      </c>
      <c r="V100" s="91"/>
      <c r="W100" s="89"/>
      <c r="X100" s="89"/>
      <c r="Y100" s="89"/>
      <c r="Z100" s="90"/>
      <c r="AA100" s="91"/>
      <c r="AB100" s="90"/>
      <c r="AC100" s="91"/>
      <c r="AD100" s="89"/>
      <c r="AE100" s="90"/>
      <c r="AF100" s="89"/>
      <c r="AG100" s="89"/>
      <c r="AH100" s="89"/>
      <c r="AI100" s="90"/>
      <c r="AJ100" s="90"/>
      <c r="AK100" s="89">
        <v>1</v>
      </c>
      <c r="AL100" s="89">
        <v>1</v>
      </c>
      <c r="AM100" s="89">
        <v>1</v>
      </c>
      <c r="AN100" s="91"/>
      <c r="AO100" s="89"/>
      <c r="AP100" s="89"/>
      <c r="AQ100" s="89"/>
      <c r="AR100" s="89"/>
      <c r="AS100" s="89"/>
      <c r="AT100" s="94"/>
      <c r="AU100" s="91"/>
      <c r="AV100" s="89"/>
      <c r="AW100" s="89"/>
      <c r="AX100" s="89"/>
      <c r="AY100" s="89"/>
      <c r="AZ100" s="90"/>
      <c r="BA100" s="91"/>
      <c r="BB100" s="90"/>
      <c r="BC100" s="91"/>
      <c r="BD100" s="89"/>
      <c r="BE100" s="89"/>
      <c r="BF100" s="90"/>
      <c r="BG100" s="91">
        <v>1</v>
      </c>
      <c r="BH100" s="89">
        <v>1</v>
      </c>
      <c r="BI100" s="89">
        <v>1</v>
      </c>
      <c r="BJ100" s="89">
        <v>1</v>
      </c>
      <c r="BK100" s="95"/>
      <c r="BL100" s="86">
        <f t="shared" si="11"/>
        <v>0</v>
      </c>
      <c r="BM100" s="87" t="str">
        <f t="shared" si="14"/>
        <v>NR</v>
      </c>
      <c r="BN100" s="87">
        <f t="shared" si="12"/>
        <v>0</v>
      </c>
      <c r="BO100" s="175">
        <f t="shared" si="13"/>
        <v>0</v>
      </c>
      <c r="BP100" s="190">
        <v>0</v>
      </c>
      <c r="BQ100" s="187">
        <f t="shared" si="15"/>
        <v>0</v>
      </c>
    </row>
    <row r="101" spans="1:69" ht="12.75" customHeight="1" x14ac:dyDescent="0.2">
      <c r="A101" s="119">
        <v>12</v>
      </c>
      <c r="B101" s="150" t="s">
        <v>139</v>
      </c>
      <c r="C101" s="149" t="s">
        <v>140</v>
      </c>
      <c r="D101" s="138" t="s">
        <v>112</v>
      </c>
      <c r="E101" s="134"/>
      <c r="F101" s="51">
        <v>1</v>
      </c>
      <c r="G101" s="89">
        <v>1</v>
      </c>
      <c r="H101" s="89">
        <v>1</v>
      </c>
      <c r="I101" s="89">
        <v>1</v>
      </c>
      <c r="J101" s="90">
        <v>1</v>
      </c>
      <c r="K101" s="91"/>
      <c r="L101" s="90"/>
      <c r="M101" s="91"/>
      <c r="N101" s="90"/>
      <c r="O101" s="91"/>
      <c r="P101" s="89"/>
      <c r="Q101" s="90"/>
      <c r="R101" s="91"/>
      <c r="S101" s="89"/>
      <c r="T101" s="89"/>
      <c r="U101" s="90"/>
      <c r="V101" s="91">
        <v>1</v>
      </c>
      <c r="W101" s="89">
        <v>1</v>
      </c>
      <c r="X101" s="89">
        <v>1</v>
      </c>
      <c r="Y101" s="89">
        <v>1</v>
      </c>
      <c r="Z101" s="90">
        <v>1</v>
      </c>
      <c r="AA101" s="91"/>
      <c r="AB101" s="90"/>
      <c r="AC101" s="91"/>
      <c r="AD101" s="89"/>
      <c r="AE101" s="90"/>
      <c r="AF101" s="89"/>
      <c r="AG101" s="89"/>
      <c r="AH101" s="89"/>
      <c r="AI101" s="90"/>
      <c r="AJ101" s="90"/>
      <c r="AK101" s="89"/>
      <c r="AL101" s="89"/>
      <c r="AM101" s="89"/>
      <c r="AN101" s="91"/>
      <c r="AO101" s="89"/>
      <c r="AP101" s="89"/>
      <c r="AQ101" s="89"/>
      <c r="AR101" s="89"/>
      <c r="AS101" s="89"/>
      <c r="AT101" s="94"/>
      <c r="AU101" s="91"/>
      <c r="AV101" s="89"/>
      <c r="AW101" s="89"/>
      <c r="AX101" s="89"/>
      <c r="AY101" s="89"/>
      <c r="AZ101" s="90"/>
      <c r="BA101" s="91"/>
      <c r="BB101" s="90"/>
      <c r="BC101" s="91"/>
      <c r="BD101" s="89"/>
      <c r="BE101" s="89"/>
      <c r="BF101" s="90"/>
      <c r="BG101" s="91"/>
      <c r="BH101" s="89"/>
      <c r="BI101" s="89"/>
      <c r="BJ101" s="89"/>
      <c r="BK101" s="95"/>
      <c r="BL101" s="86">
        <f t="shared" si="11"/>
        <v>0</v>
      </c>
      <c r="BM101" s="87" t="str">
        <f t="shared" si="14"/>
        <v>NR</v>
      </c>
      <c r="BN101" s="87">
        <f t="shared" si="12"/>
        <v>0</v>
      </c>
      <c r="BO101" s="175">
        <f t="shared" si="13"/>
        <v>0</v>
      </c>
      <c r="BP101" s="190">
        <v>0</v>
      </c>
      <c r="BQ101" s="187">
        <f t="shared" si="15"/>
        <v>0</v>
      </c>
    </row>
    <row r="102" spans="1:69" ht="12.75" customHeight="1" x14ac:dyDescent="0.2">
      <c r="A102" s="119">
        <v>12</v>
      </c>
      <c r="B102" s="150" t="s">
        <v>141</v>
      </c>
      <c r="C102" s="149" t="s">
        <v>142</v>
      </c>
      <c r="D102" s="138" t="s">
        <v>112</v>
      </c>
      <c r="E102" s="134"/>
      <c r="F102" s="51"/>
      <c r="G102" s="89"/>
      <c r="H102" s="89"/>
      <c r="I102" s="89"/>
      <c r="J102" s="90"/>
      <c r="K102" s="91">
        <v>1</v>
      </c>
      <c r="L102" s="90">
        <v>1</v>
      </c>
      <c r="M102" s="91"/>
      <c r="N102" s="90"/>
      <c r="O102" s="91"/>
      <c r="P102" s="89"/>
      <c r="Q102" s="90"/>
      <c r="R102" s="91"/>
      <c r="S102" s="89"/>
      <c r="T102" s="89"/>
      <c r="U102" s="90"/>
      <c r="V102" s="91"/>
      <c r="W102" s="89"/>
      <c r="X102" s="89"/>
      <c r="Y102" s="89"/>
      <c r="Z102" s="90"/>
      <c r="AA102" s="91">
        <v>1</v>
      </c>
      <c r="AB102" s="90">
        <v>1</v>
      </c>
      <c r="AC102" s="91"/>
      <c r="AD102" s="89"/>
      <c r="AE102" s="90"/>
      <c r="AF102" s="89"/>
      <c r="AG102" s="89"/>
      <c r="AH102" s="89"/>
      <c r="AI102" s="90"/>
      <c r="AJ102" s="90"/>
      <c r="AK102" s="89"/>
      <c r="AL102" s="89"/>
      <c r="AM102" s="89"/>
      <c r="AN102" s="91"/>
      <c r="AO102" s="89"/>
      <c r="AP102" s="89"/>
      <c r="AQ102" s="89"/>
      <c r="AR102" s="89"/>
      <c r="AS102" s="89"/>
      <c r="AT102" s="94"/>
      <c r="AU102" s="91">
        <v>1</v>
      </c>
      <c r="AV102" s="89">
        <v>1</v>
      </c>
      <c r="AW102" s="89">
        <v>1</v>
      </c>
      <c r="AX102" s="89">
        <v>1</v>
      </c>
      <c r="AY102" s="89">
        <v>1</v>
      </c>
      <c r="AZ102" s="90">
        <v>1</v>
      </c>
      <c r="BA102" s="91"/>
      <c r="BB102" s="90"/>
      <c r="BC102" s="91"/>
      <c r="BD102" s="89"/>
      <c r="BE102" s="89"/>
      <c r="BF102" s="90"/>
      <c r="BG102" s="91"/>
      <c r="BH102" s="89"/>
      <c r="BI102" s="89"/>
      <c r="BJ102" s="89"/>
      <c r="BK102" s="95"/>
      <c r="BL102" s="86">
        <f t="shared" si="11"/>
        <v>0</v>
      </c>
      <c r="BM102" s="87" t="str">
        <f t="shared" si="14"/>
        <v>NR</v>
      </c>
      <c r="BN102" s="87">
        <f t="shared" si="12"/>
        <v>0</v>
      </c>
      <c r="BO102" s="175">
        <f t="shared" si="13"/>
        <v>0</v>
      </c>
      <c r="BP102" s="190">
        <v>0</v>
      </c>
      <c r="BQ102" s="187">
        <f t="shared" si="15"/>
        <v>0</v>
      </c>
    </row>
    <row r="103" spans="1:69" ht="12.75" customHeight="1" x14ac:dyDescent="0.2">
      <c r="A103" s="119">
        <v>12</v>
      </c>
      <c r="B103" s="150" t="s">
        <v>143</v>
      </c>
      <c r="C103" s="149" t="s">
        <v>144</v>
      </c>
      <c r="D103" s="138" t="s">
        <v>112</v>
      </c>
      <c r="E103" s="134"/>
      <c r="F103" s="51"/>
      <c r="G103" s="89"/>
      <c r="H103" s="89"/>
      <c r="I103" s="89"/>
      <c r="J103" s="90"/>
      <c r="K103" s="91"/>
      <c r="L103" s="90"/>
      <c r="M103" s="91">
        <v>1</v>
      </c>
      <c r="N103" s="90">
        <v>1</v>
      </c>
      <c r="O103" s="91"/>
      <c r="P103" s="89"/>
      <c r="Q103" s="90"/>
      <c r="R103" s="91"/>
      <c r="S103" s="89"/>
      <c r="T103" s="89"/>
      <c r="U103" s="90"/>
      <c r="V103" s="91"/>
      <c r="W103" s="89"/>
      <c r="X103" s="89"/>
      <c r="Y103" s="89"/>
      <c r="Z103" s="90"/>
      <c r="AA103" s="91"/>
      <c r="AB103" s="90"/>
      <c r="AC103" s="91">
        <v>1</v>
      </c>
      <c r="AD103" s="89">
        <v>1</v>
      </c>
      <c r="AE103" s="90">
        <v>1</v>
      </c>
      <c r="AF103" s="89"/>
      <c r="AG103" s="89"/>
      <c r="AH103" s="89"/>
      <c r="AI103" s="90"/>
      <c r="AJ103" s="90"/>
      <c r="AK103" s="89"/>
      <c r="AL103" s="89"/>
      <c r="AM103" s="89"/>
      <c r="AN103" s="91"/>
      <c r="AO103" s="89"/>
      <c r="AP103" s="89"/>
      <c r="AQ103" s="89"/>
      <c r="AR103" s="89"/>
      <c r="AS103" s="89"/>
      <c r="AT103" s="94"/>
      <c r="AU103" s="91"/>
      <c r="AV103" s="89"/>
      <c r="AW103" s="89"/>
      <c r="AX103" s="89"/>
      <c r="AY103" s="89"/>
      <c r="AZ103" s="90"/>
      <c r="BA103" s="91">
        <v>1</v>
      </c>
      <c r="BB103" s="90">
        <v>1</v>
      </c>
      <c r="BC103" s="91"/>
      <c r="BD103" s="89"/>
      <c r="BE103" s="89"/>
      <c r="BF103" s="90"/>
      <c r="BG103" s="91"/>
      <c r="BH103" s="89"/>
      <c r="BI103" s="89"/>
      <c r="BJ103" s="89"/>
      <c r="BK103" s="95"/>
      <c r="BL103" s="86">
        <f t="shared" si="11"/>
        <v>0</v>
      </c>
      <c r="BM103" s="87" t="str">
        <f t="shared" si="14"/>
        <v>NR</v>
      </c>
      <c r="BN103" s="87">
        <f t="shared" si="12"/>
        <v>0</v>
      </c>
      <c r="BO103" s="175">
        <f t="shared" si="13"/>
        <v>0</v>
      </c>
      <c r="BP103" s="190">
        <v>0</v>
      </c>
      <c r="BQ103" s="187">
        <f t="shared" si="15"/>
        <v>0</v>
      </c>
    </row>
    <row r="104" spans="1:69" ht="12.75" customHeight="1" x14ac:dyDescent="0.2">
      <c r="A104" s="119">
        <v>12</v>
      </c>
      <c r="B104" s="150" t="s">
        <v>145</v>
      </c>
      <c r="C104" s="149" t="s">
        <v>146</v>
      </c>
      <c r="D104" s="138" t="s">
        <v>112</v>
      </c>
      <c r="E104" s="134"/>
      <c r="F104" s="51"/>
      <c r="G104" s="89"/>
      <c r="H104" s="89"/>
      <c r="I104" s="89"/>
      <c r="J104" s="90"/>
      <c r="K104" s="91"/>
      <c r="L104" s="90"/>
      <c r="M104" s="91"/>
      <c r="N104" s="90"/>
      <c r="O104" s="91">
        <v>1</v>
      </c>
      <c r="P104" s="89">
        <v>1</v>
      </c>
      <c r="Q104" s="90">
        <v>1</v>
      </c>
      <c r="R104" s="91"/>
      <c r="S104" s="89"/>
      <c r="T104" s="89"/>
      <c r="U104" s="90"/>
      <c r="V104" s="91"/>
      <c r="W104" s="89"/>
      <c r="X104" s="89"/>
      <c r="Y104" s="89"/>
      <c r="Z104" s="90"/>
      <c r="AA104" s="91"/>
      <c r="AB104" s="90"/>
      <c r="AC104" s="91"/>
      <c r="AD104" s="89"/>
      <c r="AE104" s="90"/>
      <c r="AF104" s="89">
        <v>1</v>
      </c>
      <c r="AG104" s="89">
        <v>1</v>
      </c>
      <c r="AH104" s="89">
        <v>1</v>
      </c>
      <c r="AI104" s="90">
        <v>1</v>
      </c>
      <c r="AJ104" s="90"/>
      <c r="AK104" s="89"/>
      <c r="AL104" s="89"/>
      <c r="AM104" s="89"/>
      <c r="AN104" s="91"/>
      <c r="AO104" s="89"/>
      <c r="AP104" s="89"/>
      <c r="AQ104" s="89"/>
      <c r="AR104" s="89"/>
      <c r="AS104" s="89"/>
      <c r="AT104" s="94"/>
      <c r="AU104" s="91"/>
      <c r="AV104" s="89"/>
      <c r="AW104" s="89"/>
      <c r="AX104" s="89"/>
      <c r="AY104" s="89"/>
      <c r="AZ104" s="90"/>
      <c r="BA104" s="91"/>
      <c r="BB104" s="90"/>
      <c r="BC104" s="91">
        <v>1</v>
      </c>
      <c r="BD104" s="89">
        <v>1</v>
      </c>
      <c r="BE104" s="89">
        <v>1</v>
      </c>
      <c r="BF104" s="90">
        <v>1</v>
      </c>
      <c r="BG104" s="91"/>
      <c r="BH104" s="89"/>
      <c r="BI104" s="89"/>
      <c r="BJ104" s="89"/>
      <c r="BK104" s="95"/>
      <c r="BL104" s="86">
        <f t="shared" si="11"/>
        <v>0</v>
      </c>
      <c r="BM104" s="87" t="str">
        <f t="shared" si="14"/>
        <v>NR</v>
      </c>
      <c r="BN104" s="87">
        <f t="shared" si="12"/>
        <v>0</v>
      </c>
      <c r="BO104" s="175">
        <f t="shared" si="13"/>
        <v>0</v>
      </c>
      <c r="BP104" s="190">
        <v>0</v>
      </c>
      <c r="BQ104" s="187">
        <f t="shared" si="15"/>
        <v>0</v>
      </c>
    </row>
    <row r="105" spans="1:69" ht="12.75" customHeight="1" x14ac:dyDescent="0.2">
      <c r="A105" s="119">
        <v>12</v>
      </c>
      <c r="B105" s="150">
        <v>68232856</v>
      </c>
      <c r="C105" s="149" t="s">
        <v>147</v>
      </c>
      <c r="D105" s="138" t="s">
        <v>112</v>
      </c>
      <c r="E105" s="134"/>
      <c r="F105" s="51"/>
      <c r="G105" s="89"/>
      <c r="H105" s="89"/>
      <c r="I105" s="89"/>
      <c r="J105" s="90"/>
      <c r="K105" s="91"/>
      <c r="L105" s="90"/>
      <c r="M105" s="91"/>
      <c r="N105" s="90"/>
      <c r="O105" s="91"/>
      <c r="P105" s="89"/>
      <c r="Q105" s="90"/>
      <c r="R105" s="91"/>
      <c r="S105" s="89"/>
      <c r="T105" s="89"/>
      <c r="U105" s="90"/>
      <c r="V105" s="91"/>
      <c r="W105" s="89"/>
      <c r="X105" s="89"/>
      <c r="Y105" s="89"/>
      <c r="Z105" s="90"/>
      <c r="AA105" s="91"/>
      <c r="AB105" s="90"/>
      <c r="AC105" s="91"/>
      <c r="AD105" s="89"/>
      <c r="AE105" s="90"/>
      <c r="AF105" s="89"/>
      <c r="AG105" s="89"/>
      <c r="AH105" s="89"/>
      <c r="AI105" s="90"/>
      <c r="AJ105" s="90">
        <v>1</v>
      </c>
      <c r="AK105" s="89"/>
      <c r="AL105" s="89"/>
      <c r="AM105" s="89"/>
      <c r="AN105" s="91"/>
      <c r="AO105" s="89"/>
      <c r="AP105" s="89"/>
      <c r="AQ105" s="89"/>
      <c r="AR105" s="89"/>
      <c r="AS105" s="89"/>
      <c r="AT105" s="94"/>
      <c r="AU105" s="91"/>
      <c r="AV105" s="89"/>
      <c r="AW105" s="89"/>
      <c r="AX105" s="89"/>
      <c r="AY105" s="89"/>
      <c r="AZ105" s="90"/>
      <c r="BA105" s="91"/>
      <c r="BB105" s="90"/>
      <c r="BC105" s="91"/>
      <c r="BD105" s="89"/>
      <c r="BE105" s="89"/>
      <c r="BF105" s="90"/>
      <c r="BG105" s="91"/>
      <c r="BH105" s="89"/>
      <c r="BI105" s="89"/>
      <c r="BJ105" s="89"/>
      <c r="BK105" s="95"/>
      <c r="BL105" s="86">
        <f t="shared" si="11"/>
        <v>0</v>
      </c>
      <c r="BM105" s="87" t="str">
        <f t="shared" si="14"/>
        <v>NR</v>
      </c>
      <c r="BN105" s="87">
        <f t="shared" si="12"/>
        <v>0</v>
      </c>
      <c r="BO105" s="175">
        <f t="shared" si="13"/>
        <v>0</v>
      </c>
      <c r="BP105" s="190">
        <v>0</v>
      </c>
      <c r="BQ105" s="187">
        <f t="shared" si="15"/>
        <v>0</v>
      </c>
    </row>
    <row r="106" spans="1:69" ht="12.75" customHeight="1" x14ac:dyDescent="0.2">
      <c r="A106" s="119">
        <v>12</v>
      </c>
      <c r="B106" s="153">
        <v>68232872</v>
      </c>
      <c r="C106" s="149" t="s">
        <v>148</v>
      </c>
      <c r="D106" s="138" t="s">
        <v>112</v>
      </c>
      <c r="E106" s="134"/>
      <c r="F106" s="51"/>
      <c r="G106" s="89"/>
      <c r="H106" s="89"/>
      <c r="I106" s="89"/>
      <c r="J106" s="90"/>
      <c r="K106" s="91"/>
      <c r="L106" s="90"/>
      <c r="M106" s="91"/>
      <c r="N106" s="90"/>
      <c r="O106" s="91"/>
      <c r="P106" s="89"/>
      <c r="Q106" s="90"/>
      <c r="R106" s="91">
        <v>1</v>
      </c>
      <c r="S106" s="89">
        <v>1</v>
      </c>
      <c r="T106" s="89">
        <v>1</v>
      </c>
      <c r="U106" s="90">
        <v>1</v>
      </c>
      <c r="V106" s="91"/>
      <c r="W106" s="89"/>
      <c r="X106" s="89"/>
      <c r="Y106" s="89"/>
      <c r="Z106" s="90"/>
      <c r="AA106" s="91"/>
      <c r="AB106" s="90"/>
      <c r="AC106" s="91"/>
      <c r="AD106" s="89"/>
      <c r="AE106" s="90"/>
      <c r="AF106" s="89"/>
      <c r="AG106" s="89"/>
      <c r="AH106" s="89"/>
      <c r="AI106" s="90"/>
      <c r="AJ106" s="90"/>
      <c r="AK106" s="89">
        <v>1</v>
      </c>
      <c r="AL106" s="89">
        <v>1</v>
      </c>
      <c r="AM106" s="89">
        <v>1</v>
      </c>
      <c r="AN106" s="91"/>
      <c r="AO106" s="89"/>
      <c r="AP106" s="89"/>
      <c r="AQ106" s="89"/>
      <c r="AR106" s="89"/>
      <c r="AS106" s="89"/>
      <c r="AT106" s="94"/>
      <c r="AU106" s="91"/>
      <c r="AV106" s="89"/>
      <c r="AW106" s="89"/>
      <c r="AX106" s="89"/>
      <c r="AY106" s="89"/>
      <c r="AZ106" s="90"/>
      <c r="BA106" s="91"/>
      <c r="BB106" s="90"/>
      <c r="BC106" s="91"/>
      <c r="BD106" s="89"/>
      <c r="BE106" s="89"/>
      <c r="BF106" s="90"/>
      <c r="BG106" s="91">
        <v>1</v>
      </c>
      <c r="BH106" s="89">
        <v>1</v>
      </c>
      <c r="BI106" s="89">
        <v>1</v>
      </c>
      <c r="BJ106" s="89">
        <v>1</v>
      </c>
      <c r="BK106" s="95"/>
      <c r="BL106" s="86">
        <f t="shared" si="11"/>
        <v>0</v>
      </c>
      <c r="BM106" s="87" t="str">
        <f t="shared" si="14"/>
        <v>NR</v>
      </c>
      <c r="BN106" s="87">
        <f t="shared" si="12"/>
        <v>0</v>
      </c>
      <c r="BO106" s="175">
        <f t="shared" si="13"/>
        <v>0</v>
      </c>
      <c r="BP106" s="190">
        <v>0</v>
      </c>
      <c r="BQ106" s="187">
        <f t="shared" si="15"/>
        <v>0</v>
      </c>
    </row>
    <row r="107" spans="1:69" ht="12.75" customHeight="1" x14ac:dyDescent="0.2">
      <c r="A107" s="119">
        <v>12</v>
      </c>
      <c r="B107" s="153">
        <v>68228476</v>
      </c>
      <c r="C107" s="154" t="s">
        <v>149</v>
      </c>
      <c r="D107" s="138" t="s">
        <v>112</v>
      </c>
      <c r="E107" s="134"/>
      <c r="F107" s="51">
        <v>1</v>
      </c>
      <c r="G107" s="89">
        <v>1</v>
      </c>
      <c r="H107" s="89">
        <v>1</v>
      </c>
      <c r="I107" s="89">
        <v>1</v>
      </c>
      <c r="J107" s="90">
        <v>1</v>
      </c>
      <c r="K107" s="91">
        <v>1</v>
      </c>
      <c r="L107" s="90">
        <v>1</v>
      </c>
      <c r="M107" s="91">
        <v>1</v>
      </c>
      <c r="N107" s="90">
        <v>1</v>
      </c>
      <c r="O107" s="91">
        <v>1</v>
      </c>
      <c r="P107" s="89">
        <v>1</v>
      </c>
      <c r="Q107" s="90">
        <v>1</v>
      </c>
      <c r="R107" s="91">
        <v>1</v>
      </c>
      <c r="S107" s="89">
        <v>1</v>
      </c>
      <c r="T107" s="89">
        <v>1</v>
      </c>
      <c r="U107" s="90">
        <v>1</v>
      </c>
      <c r="V107" s="91">
        <v>1</v>
      </c>
      <c r="W107" s="89">
        <v>1</v>
      </c>
      <c r="X107" s="89">
        <v>1</v>
      </c>
      <c r="Y107" s="89">
        <v>1</v>
      </c>
      <c r="Z107" s="90">
        <v>1</v>
      </c>
      <c r="AA107" s="91">
        <v>1</v>
      </c>
      <c r="AB107" s="90">
        <v>1</v>
      </c>
      <c r="AC107" s="91">
        <v>1</v>
      </c>
      <c r="AD107" s="89">
        <v>1</v>
      </c>
      <c r="AE107" s="90">
        <v>1</v>
      </c>
      <c r="AF107" s="89">
        <v>1</v>
      </c>
      <c r="AG107" s="89">
        <v>1</v>
      </c>
      <c r="AH107" s="89">
        <v>1</v>
      </c>
      <c r="AI107" s="90">
        <v>1</v>
      </c>
      <c r="AJ107" s="90">
        <v>1</v>
      </c>
      <c r="AK107" s="89">
        <v>1</v>
      </c>
      <c r="AL107" s="89">
        <v>1</v>
      </c>
      <c r="AM107" s="89">
        <v>1</v>
      </c>
      <c r="AN107" s="91"/>
      <c r="AO107" s="89"/>
      <c r="AP107" s="89"/>
      <c r="AQ107" s="89"/>
      <c r="AR107" s="89"/>
      <c r="AS107" s="89"/>
      <c r="AT107" s="94"/>
      <c r="AU107" s="91">
        <v>1</v>
      </c>
      <c r="AV107" s="89">
        <v>1</v>
      </c>
      <c r="AW107" s="89">
        <v>1</v>
      </c>
      <c r="AX107" s="89">
        <v>1</v>
      </c>
      <c r="AY107" s="89">
        <v>1</v>
      </c>
      <c r="AZ107" s="90">
        <v>1</v>
      </c>
      <c r="BA107" s="91">
        <v>1</v>
      </c>
      <c r="BB107" s="90">
        <v>1</v>
      </c>
      <c r="BC107" s="91">
        <v>1</v>
      </c>
      <c r="BD107" s="89">
        <v>1</v>
      </c>
      <c r="BE107" s="89">
        <v>1</v>
      </c>
      <c r="BF107" s="90">
        <v>1</v>
      </c>
      <c r="BG107" s="91">
        <v>1</v>
      </c>
      <c r="BH107" s="89">
        <v>1</v>
      </c>
      <c r="BI107" s="89">
        <v>1</v>
      </c>
      <c r="BJ107" s="89">
        <v>1</v>
      </c>
      <c r="BK107" s="95"/>
      <c r="BL107" s="86">
        <f t="shared" si="11"/>
        <v>0</v>
      </c>
      <c r="BM107" s="87" t="str">
        <f t="shared" si="14"/>
        <v>NR</v>
      </c>
      <c r="BN107" s="87">
        <f t="shared" si="12"/>
        <v>0</v>
      </c>
      <c r="BO107" s="175">
        <f t="shared" si="13"/>
        <v>0</v>
      </c>
      <c r="BP107" s="190">
        <v>0</v>
      </c>
      <c r="BQ107" s="187">
        <f t="shared" si="15"/>
        <v>0</v>
      </c>
    </row>
    <row r="108" spans="1:69" ht="12.75" customHeight="1" x14ac:dyDescent="0.2">
      <c r="A108" s="119">
        <v>12</v>
      </c>
      <c r="B108" s="153" t="s">
        <v>174</v>
      </c>
      <c r="C108" s="154" t="s">
        <v>175</v>
      </c>
      <c r="D108" s="138" t="s">
        <v>112</v>
      </c>
      <c r="E108" s="134"/>
      <c r="F108" s="51">
        <v>1</v>
      </c>
      <c r="G108" s="89">
        <v>1</v>
      </c>
      <c r="H108" s="89">
        <v>1</v>
      </c>
      <c r="I108" s="89">
        <v>1</v>
      </c>
      <c r="J108" s="90">
        <v>1</v>
      </c>
      <c r="K108" s="91"/>
      <c r="L108" s="90"/>
      <c r="M108" s="91"/>
      <c r="N108" s="90"/>
      <c r="O108" s="91"/>
      <c r="P108" s="89"/>
      <c r="Q108" s="90"/>
      <c r="R108" s="91"/>
      <c r="S108" s="89"/>
      <c r="T108" s="89"/>
      <c r="U108" s="90"/>
      <c r="V108" s="91">
        <v>1</v>
      </c>
      <c r="W108" s="89">
        <v>1</v>
      </c>
      <c r="X108" s="89">
        <v>1</v>
      </c>
      <c r="Y108" s="89">
        <v>1</v>
      </c>
      <c r="Z108" s="90">
        <v>1</v>
      </c>
      <c r="AA108" s="91"/>
      <c r="AB108" s="90"/>
      <c r="AC108" s="91"/>
      <c r="AD108" s="89"/>
      <c r="AE108" s="90"/>
      <c r="AF108" s="89"/>
      <c r="AG108" s="89"/>
      <c r="AH108" s="89"/>
      <c r="AI108" s="90"/>
      <c r="AJ108" s="90"/>
      <c r="AK108" s="89"/>
      <c r="AL108" s="89"/>
      <c r="AM108" s="89"/>
      <c r="AN108" s="91"/>
      <c r="AO108" s="89"/>
      <c r="AP108" s="89"/>
      <c r="AQ108" s="89"/>
      <c r="AR108" s="89"/>
      <c r="AS108" s="89"/>
      <c r="AT108" s="94"/>
      <c r="AU108" s="91"/>
      <c r="AV108" s="89"/>
      <c r="AW108" s="89"/>
      <c r="AX108" s="89"/>
      <c r="AY108" s="89"/>
      <c r="AZ108" s="90"/>
      <c r="BA108" s="91"/>
      <c r="BB108" s="90"/>
      <c r="BC108" s="91"/>
      <c r="BD108" s="89"/>
      <c r="BE108" s="89"/>
      <c r="BF108" s="90"/>
      <c r="BG108" s="91"/>
      <c r="BH108" s="89"/>
      <c r="BI108" s="89"/>
      <c r="BJ108" s="89"/>
      <c r="BK108" s="95"/>
      <c r="BL108" s="86">
        <f t="shared" si="11"/>
        <v>0</v>
      </c>
      <c r="BM108" s="87" t="str">
        <f t="shared" si="14"/>
        <v>NR</v>
      </c>
      <c r="BN108" s="87">
        <f t="shared" si="12"/>
        <v>0</v>
      </c>
      <c r="BO108" s="175">
        <f t="shared" si="13"/>
        <v>0</v>
      </c>
      <c r="BP108" s="190">
        <v>0</v>
      </c>
      <c r="BQ108" s="187">
        <f t="shared" si="15"/>
        <v>0</v>
      </c>
    </row>
    <row r="109" spans="1:69" ht="12.75" customHeight="1" x14ac:dyDescent="0.2">
      <c r="A109" s="119">
        <v>12</v>
      </c>
      <c r="B109" s="153" t="s">
        <v>176</v>
      </c>
      <c r="C109" s="154" t="s">
        <v>177</v>
      </c>
      <c r="D109" s="138" t="s">
        <v>112</v>
      </c>
      <c r="E109" s="134"/>
      <c r="F109" s="51"/>
      <c r="G109" s="89"/>
      <c r="H109" s="89"/>
      <c r="I109" s="89"/>
      <c r="J109" s="90"/>
      <c r="K109" s="91">
        <v>1</v>
      </c>
      <c r="L109" s="90">
        <v>1</v>
      </c>
      <c r="M109" s="91"/>
      <c r="N109" s="90"/>
      <c r="O109" s="91"/>
      <c r="P109" s="89"/>
      <c r="Q109" s="90"/>
      <c r="R109" s="91"/>
      <c r="S109" s="89"/>
      <c r="T109" s="89"/>
      <c r="U109" s="90"/>
      <c r="V109" s="91"/>
      <c r="W109" s="89"/>
      <c r="X109" s="89"/>
      <c r="Y109" s="89"/>
      <c r="Z109" s="90"/>
      <c r="AA109" s="91">
        <v>1</v>
      </c>
      <c r="AB109" s="90">
        <v>1</v>
      </c>
      <c r="AC109" s="91"/>
      <c r="AD109" s="89"/>
      <c r="AE109" s="90"/>
      <c r="AF109" s="89"/>
      <c r="AG109" s="89"/>
      <c r="AH109" s="89"/>
      <c r="AI109" s="90"/>
      <c r="AJ109" s="90"/>
      <c r="AK109" s="89"/>
      <c r="AL109" s="89"/>
      <c r="AM109" s="89"/>
      <c r="AN109" s="91"/>
      <c r="AO109" s="89"/>
      <c r="AP109" s="89"/>
      <c r="AQ109" s="89"/>
      <c r="AR109" s="89"/>
      <c r="AS109" s="89"/>
      <c r="AT109" s="94"/>
      <c r="AU109" s="91">
        <v>1</v>
      </c>
      <c r="AV109" s="89">
        <v>1</v>
      </c>
      <c r="AW109" s="89">
        <v>1</v>
      </c>
      <c r="AX109" s="89">
        <v>1</v>
      </c>
      <c r="AY109" s="89">
        <v>1</v>
      </c>
      <c r="AZ109" s="90">
        <v>1</v>
      </c>
      <c r="BA109" s="91"/>
      <c r="BB109" s="90"/>
      <c r="BC109" s="91"/>
      <c r="BD109" s="89"/>
      <c r="BE109" s="89"/>
      <c r="BF109" s="90"/>
      <c r="BG109" s="91"/>
      <c r="BH109" s="89"/>
      <c r="BI109" s="89"/>
      <c r="BJ109" s="89"/>
      <c r="BK109" s="95"/>
      <c r="BL109" s="86">
        <f t="shared" si="11"/>
        <v>0</v>
      </c>
      <c r="BM109" s="87" t="str">
        <f t="shared" si="14"/>
        <v>NR</v>
      </c>
      <c r="BN109" s="87">
        <f t="shared" si="12"/>
        <v>0</v>
      </c>
      <c r="BO109" s="175">
        <f t="shared" si="13"/>
        <v>0</v>
      </c>
      <c r="BP109" s="190">
        <v>0</v>
      </c>
      <c r="BQ109" s="187">
        <f>IF(A109="","",IF(ISERROR(BO109*BP109),IF(BO109&lt;&gt;0,"Ask for Quote",0),BO109*BP109))</f>
        <v>0</v>
      </c>
    </row>
    <row r="110" spans="1:69" ht="12.75" customHeight="1" x14ac:dyDescent="0.2">
      <c r="A110" s="119">
        <v>12</v>
      </c>
      <c r="B110" s="153" t="s">
        <v>178</v>
      </c>
      <c r="C110" s="154" t="s">
        <v>179</v>
      </c>
      <c r="D110" s="138" t="s">
        <v>112</v>
      </c>
      <c r="E110" s="134"/>
      <c r="F110" s="51"/>
      <c r="G110" s="89"/>
      <c r="H110" s="89"/>
      <c r="I110" s="89"/>
      <c r="J110" s="90"/>
      <c r="K110" s="91"/>
      <c r="L110" s="90"/>
      <c r="M110" s="91">
        <v>1</v>
      </c>
      <c r="N110" s="90">
        <v>1</v>
      </c>
      <c r="O110" s="91"/>
      <c r="P110" s="89"/>
      <c r="Q110" s="90"/>
      <c r="R110" s="91"/>
      <c r="S110" s="89"/>
      <c r="T110" s="89"/>
      <c r="U110" s="90"/>
      <c r="V110" s="91"/>
      <c r="W110" s="89"/>
      <c r="X110" s="89"/>
      <c r="Y110" s="89"/>
      <c r="Z110" s="90"/>
      <c r="AA110" s="91"/>
      <c r="AB110" s="90"/>
      <c r="AC110" s="91">
        <v>1</v>
      </c>
      <c r="AD110" s="89">
        <v>1</v>
      </c>
      <c r="AE110" s="90">
        <v>1</v>
      </c>
      <c r="AF110" s="89"/>
      <c r="AG110" s="89"/>
      <c r="AH110" s="89"/>
      <c r="AI110" s="90"/>
      <c r="AJ110" s="90"/>
      <c r="AK110" s="89"/>
      <c r="AL110" s="89"/>
      <c r="AM110" s="89"/>
      <c r="AN110" s="91"/>
      <c r="AO110" s="89"/>
      <c r="AP110" s="89"/>
      <c r="AQ110" s="89"/>
      <c r="AR110" s="89"/>
      <c r="AS110" s="89"/>
      <c r="AT110" s="94"/>
      <c r="AU110" s="91"/>
      <c r="AV110" s="89"/>
      <c r="AW110" s="89"/>
      <c r="AX110" s="89"/>
      <c r="AY110" s="89"/>
      <c r="AZ110" s="90"/>
      <c r="BA110" s="91">
        <v>1</v>
      </c>
      <c r="BB110" s="90">
        <v>1</v>
      </c>
      <c r="BC110" s="91"/>
      <c r="BD110" s="89"/>
      <c r="BE110" s="89"/>
      <c r="BF110" s="90"/>
      <c r="BG110" s="91"/>
      <c r="BH110" s="89"/>
      <c r="BI110" s="89"/>
      <c r="BJ110" s="89"/>
      <c r="BK110" s="95"/>
      <c r="BL110" s="86">
        <f t="shared" si="11"/>
        <v>0</v>
      </c>
      <c r="BM110" s="87" t="str">
        <f t="shared" si="14"/>
        <v>NR</v>
      </c>
      <c r="BN110" s="87">
        <f t="shared" si="12"/>
        <v>0</v>
      </c>
      <c r="BO110" s="175">
        <f t="shared" si="13"/>
        <v>0</v>
      </c>
      <c r="BP110" s="190">
        <v>0</v>
      </c>
      <c r="BQ110" s="187">
        <f t="shared" si="15"/>
        <v>0</v>
      </c>
    </row>
    <row r="111" spans="1:69" ht="12.75" customHeight="1" x14ac:dyDescent="0.2">
      <c r="A111" s="119">
        <v>12</v>
      </c>
      <c r="B111" s="153" t="s">
        <v>180</v>
      </c>
      <c r="C111" s="154" t="s">
        <v>181</v>
      </c>
      <c r="D111" s="138" t="s">
        <v>112</v>
      </c>
      <c r="E111" s="134"/>
      <c r="F111" s="51"/>
      <c r="G111" s="89"/>
      <c r="H111" s="89"/>
      <c r="I111" s="89"/>
      <c r="J111" s="90"/>
      <c r="K111" s="91"/>
      <c r="L111" s="90"/>
      <c r="M111" s="91"/>
      <c r="N111" s="90"/>
      <c r="O111" s="91">
        <v>1</v>
      </c>
      <c r="P111" s="89">
        <v>1</v>
      </c>
      <c r="Q111" s="90">
        <v>1</v>
      </c>
      <c r="R111" s="91"/>
      <c r="S111" s="89"/>
      <c r="T111" s="89"/>
      <c r="U111" s="90"/>
      <c r="V111" s="91"/>
      <c r="W111" s="89"/>
      <c r="X111" s="89"/>
      <c r="Y111" s="89"/>
      <c r="Z111" s="90"/>
      <c r="AA111" s="91"/>
      <c r="AB111" s="90"/>
      <c r="AC111" s="91"/>
      <c r="AD111" s="89"/>
      <c r="AE111" s="90"/>
      <c r="AF111" s="89">
        <v>1</v>
      </c>
      <c r="AG111" s="89">
        <v>1</v>
      </c>
      <c r="AH111" s="89">
        <v>1</v>
      </c>
      <c r="AI111" s="90">
        <v>1</v>
      </c>
      <c r="AJ111" s="90"/>
      <c r="AK111" s="89"/>
      <c r="AL111" s="89"/>
      <c r="AM111" s="89"/>
      <c r="AN111" s="91"/>
      <c r="AO111" s="89"/>
      <c r="AP111" s="89"/>
      <c r="AQ111" s="89"/>
      <c r="AR111" s="89"/>
      <c r="AS111" s="89"/>
      <c r="AT111" s="94"/>
      <c r="AU111" s="91"/>
      <c r="AV111" s="89"/>
      <c r="AW111" s="89"/>
      <c r="AX111" s="89"/>
      <c r="AY111" s="89"/>
      <c r="AZ111" s="90"/>
      <c r="BA111" s="91"/>
      <c r="BB111" s="90"/>
      <c r="BC111" s="91">
        <v>1</v>
      </c>
      <c r="BD111" s="89">
        <v>1</v>
      </c>
      <c r="BE111" s="89">
        <v>1</v>
      </c>
      <c r="BF111" s="90">
        <v>1</v>
      </c>
      <c r="BG111" s="91"/>
      <c r="BH111" s="89"/>
      <c r="BI111" s="89"/>
      <c r="BJ111" s="89"/>
      <c r="BK111" s="95"/>
      <c r="BL111" s="86">
        <f t="shared" si="11"/>
        <v>0</v>
      </c>
      <c r="BM111" s="87" t="str">
        <f t="shared" si="14"/>
        <v>NR</v>
      </c>
      <c r="BN111" s="87">
        <f t="shared" si="12"/>
        <v>0</v>
      </c>
      <c r="BO111" s="175">
        <f t="shared" si="13"/>
        <v>0</v>
      </c>
      <c r="BP111" s="190">
        <v>0</v>
      </c>
      <c r="BQ111" s="187">
        <f>IF(A111="","",IF(ISERROR(BO111*BP111),IF(BO111&lt;&gt;0,"Ask for Quote",0),BO111*BP111))</f>
        <v>0</v>
      </c>
    </row>
    <row r="112" spans="1:69" ht="12.75" customHeight="1" x14ac:dyDescent="0.2">
      <c r="A112" s="119">
        <v>12</v>
      </c>
      <c r="B112" s="153">
        <v>64733656</v>
      </c>
      <c r="C112" s="154" t="s">
        <v>182</v>
      </c>
      <c r="D112" s="138" t="s">
        <v>112</v>
      </c>
      <c r="E112" s="134"/>
      <c r="F112" s="51"/>
      <c r="G112" s="89"/>
      <c r="H112" s="89"/>
      <c r="I112" s="89"/>
      <c r="J112" s="90"/>
      <c r="K112" s="91"/>
      <c r="L112" s="90"/>
      <c r="M112" s="91"/>
      <c r="N112" s="90"/>
      <c r="O112" s="91"/>
      <c r="P112" s="89"/>
      <c r="Q112" s="90"/>
      <c r="R112" s="91">
        <v>1</v>
      </c>
      <c r="S112" s="89">
        <v>1</v>
      </c>
      <c r="T112" s="89">
        <v>1</v>
      </c>
      <c r="U112" s="90">
        <v>1</v>
      </c>
      <c r="V112" s="91"/>
      <c r="W112" s="89"/>
      <c r="X112" s="89"/>
      <c r="Y112" s="89"/>
      <c r="Z112" s="90"/>
      <c r="AA112" s="91"/>
      <c r="AB112" s="90"/>
      <c r="AC112" s="91"/>
      <c r="AD112" s="89"/>
      <c r="AE112" s="90"/>
      <c r="AF112" s="89"/>
      <c r="AG112" s="89"/>
      <c r="AH112" s="89"/>
      <c r="AI112" s="90"/>
      <c r="AJ112" s="90"/>
      <c r="AK112" s="89">
        <v>1</v>
      </c>
      <c r="AL112" s="89">
        <v>1</v>
      </c>
      <c r="AM112" s="89">
        <v>1</v>
      </c>
      <c r="AN112" s="91"/>
      <c r="AO112" s="89"/>
      <c r="AP112" s="89"/>
      <c r="AQ112" s="89"/>
      <c r="AR112" s="89"/>
      <c r="AS112" s="89"/>
      <c r="AT112" s="94"/>
      <c r="AU112" s="91"/>
      <c r="AV112" s="89"/>
      <c r="AW112" s="89"/>
      <c r="AX112" s="89"/>
      <c r="AY112" s="89"/>
      <c r="AZ112" s="90"/>
      <c r="BA112" s="91"/>
      <c r="BB112" s="90"/>
      <c r="BC112" s="91"/>
      <c r="BD112" s="89"/>
      <c r="BE112" s="89"/>
      <c r="BF112" s="90"/>
      <c r="BG112" s="91">
        <v>1</v>
      </c>
      <c r="BH112" s="89">
        <v>1</v>
      </c>
      <c r="BI112" s="89">
        <v>1</v>
      </c>
      <c r="BJ112" s="89">
        <v>1</v>
      </c>
      <c r="BK112" s="95"/>
      <c r="BL112" s="86">
        <f t="shared" si="11"/>
        <v>0</v>
      </c>
      <c r="BM112" s="87" t="str">
        <f t="shared" si="14"/>
        <v>NR</v>
      </c>
      <c r="BN112" s="87">
        <f t="shared" si="12"/>
        <v>0</v>
      </c>
      <c r="BO112" s="175">
        <f t="shared" si="13"/>
        <v>0</v>
      </c>
      <c r="BP112" s="190">
        <v>0</v>
      </c>
      <c r="BQ112" s="187">
        <f t="shared" si="15"/>
        <v>0</v>
      </c>
    </row>
    <row r="113" spans="1:69" ht="12.75" customHeight="1" x14ac:dyDescent="0.2">
      <c r="A113" s="119">
        <v>12</v>
      </c>
      <c r="B113" s="122" t="s">
        <v>150</v>
      </c>
      <c r="C113" s="40" t="s">
        <v>156</v>
      </c>
      <c r="D113" s="138" t="s">
        <v>112</v>
      </c>
      <c r="E113" s="134"/>
      <c r="F113" s="51">
        <v>1</v>
      </c>
      <c r="G113" s="89">
        <v>1</v>
      </c>
      <c r="H113" s="89">
        <v>1</v>
      </c>
      <c r="I113" s="89">
        <v>1</v>
      </c>
      <c r="J113" s="90">
        <v>1</v>
      </c>
      <c r="K113" s="91"/>
      <c r="L113" s="90"/>
      <c r="M113" s="91"/>
      <c r="N113" s="90"/>
      <c r="O113" s="91"/>
      <c r="P113" s="89"/>
      <c r="Q113" s="90"/>
      <c r="R113" s="91"/>
      <c r="S113" s="89"/>
      <c r="T113" s="89"/>
      <c r="U113" s="90"/>
      <c r="V113" s="91">
        <v>1</v>
      </c>
      <c r="W113" s="89">
        <v>1</v>
      </c>
      <c r="X113" s="89">
        <v>1</v>
      </c>
      <c r="Y113" s="89">
        <v>1</v>
      </c>
      <c r="Z113" s="90">
        <v>1</v>
      </c>
      <c r="AA113" s="91"/>
      <c r="AB113" s="90"/>
      <c r="AC113" s="91"/>
      <c r="AD113" s="89"/>
      <c r="AE113" s="90"/>
      <c r="AF113" s="89"/>
      <c r="AG113" s="89"/>
      <c r="AH113" s="89"/>
      <c r="AI113" s="90"/>
      <c r="AJ113" s="90"/>
      <c r="AK113" s="89"/>
      <c r="AL113" s="89"/>
      <c r="AM113" s="89"/>
      <c r="AN113" s="91"/>
      <c r="AO113" s="89"/>
      <c r="AP113" s="89"/>
      <c r="AQ113" s="89"/>
      <c r="AR113" s="89"/>
      <c r="AS113" s="89"/>
      <c r="AT113" s="94"/>
      <c r="AU113" s="91"/>
      <c r="AV113" s="89"/>
      <c r="AW113" s="89"/>
      <c r="AX113" s="89"/>
      <c r="AY113" s="89"/>
      <c r="AZ113" s="90"/>
      <c r="BA113" s="91"/>
      <c r="BB113" s="90"/>
      <c r="BC113" s="91"/>
      <c r="BD113" s="89"/>
      <c r="BE113" s="89"/>
      <c r="BF113" s="90"/>
      <c r="BG113" s="91"/>
      <c r="BH113" s="89"/>
      <c r="BI113" s="89"/>
      <c r="BJ113" s="89"/>
      <c r="BK113" s="95"/>
      <c r="BL113" s="86">
        <f t="shared" si="11"/>
        <v>0</v>
      </c>
      <c r="BM113" s="87" t="str">
        <f t="shared" si="14"/>
        <v>NR</v>
      </c>
      <c r="BN113" s="87">
        <f t="shared" si="12"/>
        <v>0</v>
      </c>
      <c r="BO113" s="175">
        <f t="shared" si="13"/>
        <v>0</v>
      </c>
      <c r="BP113" s="190">
        <v>0</v>
      </c>
      <c r="BQ113" s="187">
        <f t="shared" si="15"/>
        <v>0</v>
      </c>
    </row>
    <row r="114" spans="1:69" ht="12.75" customHeight="1" x14ac:dyDescent="0.2">
      <c r="A114" s="119">
        <v>12</v>
      </c>
      <c r="B114" s="122" t="s">
        <v>151</v>
      </c>
      <c r="C114" s="40" t="s">
        <v>157</v>
      </c>
      <c r="D114" s="138" t="s">
        <v>112</v>
      </c>
      <c r="E114" s="134"/>
      <c r="F114" s="51"/>
      <c r="G114" s="89"/>
      <c r="H114" s="89"/>
      <c r="I114" s="89"/>
      <c r="J114" s="90"/>
      <c r="K114" s="91">
        <v>1</v>
      </c>
      <c r="L114" s="90">
        <v>1</v>
      </c>
      <c r="M114" s="91"/>
      <c r="N114" s="90"/>
      <c r="O114" s="91"/>
      <c r="P114" s="89"/>
      <c r="Q114" s="90"/>
      <c r="R114" s="91"/>
      <c r="S114" s="89"/>
      <c r="T114" s="89"/>
      <c r="U114" s="90"/>
      <c r="V114" s="91"/>
      <c r="W114" s="89"/>
      <c r="X114" s="89"/>
      <c r="Y114" s="89"/>
      <c r="Z114" s="90"/>
      <c r="AA114" s="91">
        <v>1</v>
      </c>
      <c r="AB114" s="90">
        <v>1</v>
      </c>
      <c r="AC114" s="91"/>
      <c r="AD114" s="89"/>
      <c r="AE114" s="90"/>
      <c r="AF114" s="89"/>
      <c r="AG114" s="89"/>
      <c r="AH114" s="89"/>
      <c r="AI114" s="90"/>
      <c r="AJ114" s="90"/>
      <c r="AK114" s="89"/>
      <c r="AL114" s="89"/>
      <c r="AM114" s="89"/>
      <c r="AN114" s="91"/>
      <c r="AO114" s="89"/>
      <c r="AP114" s="89"/>
      <c r="AQ114" s="89"/>
      <c r="AR114" s="89"/>
      <c r="AS114" s="89"/>
      <c r="AT114" s="94"/>
      <c r="AU114" s="91">
        <v>1</v>
      </c>
      <c r="AV114" s="89">
        <v>1</v>
      </c>
      <c r="AW114" s="89">
        <v>1</v>
      </c>
      <c r="AX114" s="89">
        <v>1</v>
      </c>
      <c r="AY114" s="89">
        <v>1</v>
      </c>
      <c r="AZ114" s="90">
        <v>1</v>
      </c>
      <c r="BA114" s="91"/>
      <c r="BB114" s="90"/>
      <c r="BC114" s="91"/>
      <c r="BD114" s="89"/>
      <c r="BE114" s="89"/>
      <c r="BF114" s="90"/>
      <c r="BG114" s="91"/>
      <c r="BH114" s="89"/>
      <c r="BI114" s="89"/>
      <c r="BJ114" s="89"/>
      <c r="BK114" s="95"/>
      <c r="BL114" s="86">
        <f t="shared" si="11"/>
        <v>0</v>
      </c>
      <c r="BM114" s="87" t="str">
        <f t="shared" si="14"/>
        <v>NR</v>
      </c>
      <c r="BN114" s="87">
        <f t="shared" si="12"/>
        <v>0</v>
      </c>
      <c r="BO114" s="175">
        <f t="shared" si="13"/>
        <v>0</v>
      </c>
      <c r="BP114" s="190">
        <v>0</v>
      </c>
      <c r="BQ114" s="187">
        <f t="shared" ref="BQ114:BQ130" si="16">IF(A114="","",IF(ISERROR(BO114*BP114),IF(BO114&lt;&gt;0,"Ask for Quote",0),BO114*BP114))</f>
        <v>0</v>
      </c>
    </row>
    <row r="115" spans="1:69" ht="12.75" customHeight="1" x14ac:dyDescent="0.2">
      <c r="A115" s="119">
        <v>12</v>
      </c>
      <c r="B115" s="122" t="s">
        <v>152</v>
      </c>
      <c r="C115" s="40" t="s">
        <v>158</v>
      </c>
      <c r="D115" s="138" t="s">
        <v>112</v>
      </c>
      <c r="E115" s="134"/>
      <c r="F115" s="51"/>
      <c r="G115" s="89"/>
      <c r="H115" s="89"/>
      <c r="I115" s="89"/>
      <c r="J115" s="90"/>
      <c r="K115" s="91"/>
      <c r="L115" s="90"/>
      <c r="M115" s="91">
        <v>1</v>
      </c>
      <c r="N115" s="90">
        <v>1</v>
      </c>
      <c r="O115" s="91"/>
      <c r="P115" s="89"/>
      <c r="Q115" s="90"/>
      <c r="R115" s="91"/>
      <c r="S115" s="89"/>
      <c r="T115" s="89"/>
      <c r="U115" s="90"/>
      <c r="V115" s="91"/>
      <c r="W115" s="89"/>
      <c r="X115" s="89"/>
      <c r="Y115" s="89"/>
      <c r="Z115" s="90"/>
      <c r="AA115" s="91"/>
      <c r="AB115" s="90"/>
      <c r="AC115" s="91">
        <v>1</v>
      </c>
      <c r="AD115" s="89">
        <v>1</v>
      </c>
      <c r="AE115" s="90">
        <v>1</v>
      </c>
      <c r="AF115" s="89"/>
      <c r="AG115" s="89"/>
      <c r="AH115" s="89"/>
      <c r="AI115" s="90"/>
      <c r="AJ115" s="90"/>
      <c r="AK115" s="89"/>
      <c r="AL115" s="89"/>
      <c r="AM115" s="89"/>
      <c r="AN115" s="91"/>
      <c r="AO115" s="89"/>
      <c r="AP115" s="89"/>
      <c r="AQ115" s="89"/>
      <c r="AR115" s="89"/>
      <c r="AS115" s="89"/>
      <c r="AT115" s="94"/>
      <c r="AU115" s="91"/>
      <c r="AV115" s="89"/>
      <c r="AW115" s="89"/>
      <c r="AX115" s="89"/>
      <c r="AY115" s="89"/>
      <c r="AZ115" s="90"/>
      <c r="BA115" s="91">
        <v>1</v>
      </c>
      <c r="BB115" s="90">
        <v>1</v>
      </c>
      <c r="BC115" s="91"/>
      <c r="BD115" s="89"/>
      <c r="BE115" s="89"/>
      <c r="BF115" s="90"/>
      <c r="BG115" s="91"/>
      <c r="BH115" s="89"/>
      <c r="BI115" s="89"/>
      <c r="BJ115" s="89"/>
      <c r="BK115" s="95"/>
      <c r="BL115" s="86">
        <f t="shared" si="11"/>
        <v>0</v>
      </c>
      <c r="BM115" s="87" t="str">
        <f t="shared" si="14"/>
        <v>NR</v>
      </c>
      <c r="BN115" s="87">
        <f t="shared" si="12"/>
        <v>0</v>
      </c>
      <c r="BO115" s="175">
        <f t="shared" si="13"/>
        <v>0</v>
      </c>
      <c r="BP115" s="190">
        <v>0</v>
      </c>
      <c r="BQ115" s="187">
        <f t="shared" si="16"/>
        <v>0</v>
      </c>
    </row>
    <row r="116" spans="1:69" ht="12.75" customHeight="1" x14ac:dyDescent="0.2">
      <c r="A116" s="119">
        <v>12</v>
      </c>
      <c r="B116" s="122" t="s">
        <v>153</v>
      </c>
      <c r="C116" s="40" t="s">
        <v>159</v>
      </c>
      <c r="D116" s="138" t="s">
        <v>112</v>
      </c>
      <c r="E116" s="134"/>
      <c r="F116" s="51"/>
      <c r="G116" s="89"/>
      <c r="H116" s="89"/>
      <c r="I116" s="89"/>
      <c r="J116" s="90"/>
      <c r="K116" s="91"/>
      <c r="L116" s="90"/>
      <c r="M116" s="91"/>
      <c r="N116" s="90"/>
      <c r="O116" s="91">
        <v>1</v>
      </c>
      <c r="P116" s="89">
        <v>1</v>
      </c>
      <c r="Q116" s="90">
        <v>1</v>
      </c>
      <c r="R116" s="91"/>
      <c r="S116" s="89"/>
      <c r="T116" s="89"/>
      <c r="U116" s="90"/>
      <c r="V116" s="91"/>
      <c r="W116" s="89"/>
      <c r="X116" s="89"/>
      <c r="Y116" s="89"/>
      <c r="Z116" s="90"/>
      <c r="AA116" s="91"/>
      <c r="AB116" s="90"/>
      <c r="AC116" s="91"/>
      <c r="AD116" s="89"/>
      <c r="AE116" s="90"/>
      <c r="AF116" s="89">
        <v>1</v>
      </c>
      <c r="AG116" s="89">
        <v>1</v>
      </c>
      <c r="AH116" s="89">
        <v>1</v>
      </c>
      <c r="AI116" s="90">
        <v>1</v>
      </c>
      <c r="AJ116" s="90"/>
      <c r="AK116" s="89"/>
      <c r="AL116" s="89"/>
      <c r="AM116" s="89"/>
      <c r="AN116" s="91"/>
      <c r="AO116" s="89"/>
      <c r="AP116" s="89"/>
      <c r="AQ116" s="89"/>
      <c r="AR116" s="89"/>
      <c r="AS116" s="89"/>
      <c r="AT116" s="94"/>
      <c r="AU116" s="91"/>
      <c r="AV116" s="89"/>
      <c r="AW116" s="89"/>
      <c r="AX116" s="89"/>
      <c r="AY116" s="89"/>
      <c r="AZ116" s="90"/>
      <c r="BA116" s="91"/>
      <c r="BB116" s="90"/>
      <c r="BC116" s="91">
        <v>1</v>
      </c>
      <c r="BD116" s="89">
        <v>1</v>
      </c>
      <c r="BE116" s="89">
        <v>1</v>
      </c>
      <c r="BF116" s="90">
        <v>1</v>
      </c>
      <c r="BG116" s="91"/>
      <c r="BH116" s="89"/>
      <c r="BI116" s="89"/>
      <c r="BJ116" s="89"/>
      <c r="BK116" s="95"/>
      <c r="BL116" s="86">
        <f t="shared" si="11"/>
        <v>0</v>
      </c>
      <c r="BM116" s="87" t="str">
        <f t="shared" si="14"/>
        <v>NR</v>
      </c>
      <c r="BN116" s="87">
        <f t="shared" si="12"/>
        <v>0</v>
      </c>
      <c r="BO116" s="175">
        <f t="shared" si="13"/>
        <v>0</v>
      </c>
      <c r="BP116" s="190">
        <v>0</v>
      </c>
      <c r="BQ116" s="187">
        <f t="shared" si="16"/>
        <v>0</v>
      </c>
    </row>
    <row r="117" spans="1:69" ht="12.75" customHeight="1" x14ac:dyDescent="0.2">
      <c r="A117" s="119">
        <v>12</v>
      </c>
      <c r="B117" s="122" t="s">
        <v>154</v>
      </c>
      <c r="C117" s="40" t="s">
        <v>160</v>
      </c>
      <c r="D117" s="138" t="s">
        <v>112</v>
      </c>
      <c r="E117" s="134"/>
      <c r="F117" s="51"/>
      <c r="G117" s="89"/>
      <c r="H117" s="89"/>
      <c r="I117" s="89"/>
      <c r="J117" s="90"/>
      <c r="K117" s="91"/>
      <c r="L117" s="90"/>
      <c r="M117" s="91"/>
      <c r="N117" s="90"/>
      <c r="O117" s="91"/>
      <c r="P117" s="89"/>
      <c r="Q117" s="90"/>
      <c r="R117" s="91"/>
      <c r="S117" s="89"/>
      <c r="T117" s="89"/>
      <c r="U117" s="90"/>
      <c r="V117" s="91"/>
      <c r="W117" s="89"/>
      <c r="X117" s="89"/>
      <c r="Y117" s="89"/>
      <c r="Z117" s="90"/>
      <c r="AA117" s="91"/>
      <c r="AB117" s="90"/>
      <c r="AC117" s="91"/>
      <c r="AD117" s="89"/>
      <c r="AE117" s="90"/>
      <c r="AF117" s="89"/>
      <c r="AG117" s="89"/>
      <c r="AH117" s="89"/>
      <c r="AI117" s="90"/>
      <c r="AJ117" s="90">
        <v>1</v>
      </c>
      <c r="AK117" s="89"/>
      <c r="AL117" s="89"/>
      <c r="AM117" s="89"/>
      <c r="AN117" s="91"/>
      <c r="AO117" s="89"/>
      <c r="AP117" s="89"/>
      <c r="AQ117" s="89"/>
      <c r="AR117" s="89"/>
      <c r="AS117" s="89"/>
      <c r="AT117" s="94"/>
      <c r="AU117" s="91"/>
      <c r="AV117" s="89"/>
      <c r="AW117" s="89"/>
      <c r="AX117" s="89"/>
      <c r="AY117" s="89"/>
      <c r="AZ117" s="90"/>
      <c r="BA117" s="91"/>
      <c r="BB117" s="90"/>
      <c r="BC117" s="91"/>
      <c r="BD117" s="89"/>
      <c r="BE117" s="89"/>
      <c r="BF117" s="90"/>
      <c r="BG117" s="91"/>
      <c r="BH117" s="89"/>
      <c r="BI117" s="89"/>
      <c r="BJ117" s="89"/>
      <c r="BK117" s="95"/>
      <c r="BL117" s="86">
        <f t="shared" si="11"/>
        <v>0</v>
      </c>
      <c r="BM117" s="87" t="str">
        <f t="shared" si="14"/>
        <v>NR</v>
      </c>
      <c r="BN117" s="87">
        <f t="shared" si="12"/>
        <v>0</v>
      </c>
      <c r="BO117" s="175">
        <f t="shared" si="13"/>
        <v>0</v>
      </c>
      <c r="BP117" s="190">
        <v>0</v>
      </c>
      <c r="BQ117" s="187">
        <f t="shared" si="16"/>
        <v>0</v>
      </c>
    </row>
    <row r="118" spans="1:69" ht="12.75" customHeight="1" x14ac:dyDescent="0.2">
      <c r="A118" s="119">
        <v>12</v>
      </c>
      <c r="B118" s="122" t="s">
        <v>155</v>
      </c>
      <c r="C118" s="40" t="s">
        <v>161</v>
      </c>
      <c r="D118" s="138" t="s">
        <v>112</v>
      </c>
      <c r="E118" s="134"/>
      <c r="F118" s="51"/>
      <c r="G118" s="89"/>
      <c r="H118" s="89"/>
      <c r="I118" s="89"/>
      <c r="J118" s="90"/>
      <c r="K118" s="91"/>
      <c r="L118" s="90"/>
      <c r="M118" s="91"/>
      <c r="N118" s="90"/>
      <c r="O118" s="91"/>
      <c r="P118" s="89"/>
      <c r="Q118" s="90"/>
      <c r="R118" s="91">
        <v>1</v>
      </c>
      <c r="S118" s="89">
        <v>1</v>
      </c>
      <c r="T118" s="89">
        <v>1</v>
      </c>
      <c r="U118" s="90">
        <v>1</v>
      </c>
      <c r="V118" s="91"/>
      <c r="W118" s="89"/>
      <c r="X118" s="89"/>
      <c r="Y118" s="89"/>
      <c r="Z118" s="90"/>
      <c r="AA118" s="91"/>
      <c r="AB118" s="90"/>
      <c r="AC118" s="91"/>
      <c r="AD118" s="89"/>
      <c r="AE118" s="90"/>
      <c r="AF118" s="89"/>
      <c r="AG118" s="89"/>
      <c r="AH118" s="89"/>
      <c r="AI118" s="90"/>
      <c r="AJ118" s="90"/>
      <c r="AK118" s="89">
        <v>1</v>
      </c>
      <c r="AL118" s="89">
        <v>1</v>
      </c>
      <c r="AM118" s="89">
        <v>1</v>
      </c>
      <c r="AN118" s="91"/>
      <c r="AO118" s="89"/>
      <c r="AP118" s="89"/>
      <c r="AQ118" s="89"/>
      <c r="AR118" s="89"/>
      <c r="AS118" s="89"/>
      <c r="AT118" s="94"/>
      <c r="AU118" s="91"/>
      <c r="AV118" s="89"/>
      <c r="AW118" s="89"/>
      <c r="AX118" s="89"/>
      <c r="AY118" s="89"/>
      <c r="AZ118" s="90"/>
      <c r="BA118" s="91"/>
      <c r="BB118" s="90"/>
      <c r="BC118" s="91"/>
      <c r="BD118" s="89"/>
      <c r="BE118" s="89"/>
      <c r="BF118" s="90"/>
      <c r="BG118" s="91">
        <v>1</v>
      </c>
      <c r="BH118" s="89">
        <v>1</v>
      </c>
      <c r="BI118" s="89">
        <v>1</v>
      </c>
      <c r="BJ118" s="89">
        <v>1</v>
      </c>
      <c r="BK118" s="95"/>
      <c r="BL118" s="86">
        <f t="shared" si="11"/>
        <v>0</v>
      </c>
      <c r="BM118" s="87" t="str">
        <f t="shared" si="14"/>
        <v>NR</v>
      </c>
      <c r="BN118" s="87">
        <f t="shared" si="12"/>
        <v>0</v>
      </c>
      <c r="BO118" s="175">
        <f t="shared" si="13"/>
        <v>0</v>
      </c>
      <c r="BP118" s="190">
        <v>0</v>
      </c>
      <c r="BQ118" s="187">
        <f t="shared" si="16"/>
        <v>0</v>
      </c>
    </row>
    <row r="119" spans="1:69" ht="12.75" customHeight="1" x14ac:dyDescent="0.2">
      <c r="A119" s="119">
        <v>12</v>
      </c>
      <c r="B119" s="122" t="s">
        <v>164</v>
      </c>
      <c r="C119" s="40" t="s">
        <v>165</v>
      </c>
      <c r="D119" s="138" t="s">
        <v>112</v>
      </c>
      <c r="E119" s="134"/>
      <c r="F119" s="51"/>
      <c r="G119" s="89"/>
      <c r="H119" s="89"/>
      <c r="I119" s="89"/>
      <c r="J119" s="90"/>
      <c r="K119" s="91"/>
      <c r="L119" s="90"/>
      <c r="M119" s="91"/>
      <c r="N119" s="90"/>
      <c r="O119" s="91"/>
      <c r="P119" s="89"/>
      <c r="Q119" s="90"/>
      <c r="R119" s="91"/>
      <c r="S119" s="89"/>
      <c r="T119" s="89"/>
      <c r="U119" s="90"/>
      <c r="V119" s="91"/>
      <c r="W119" s="89"/>
      <c r="X119" s="89"/>
      <c r="Y119" s="89"/>
      <c r="Z119" s="90"/>
      <c r="AA119" s="91"/>
      <c r="AB119" s="90"/>
      <c r="AC119" s="91"/>
      <c r="AD119" s="89"/>
      <c r="AE119" s="90"/>
      <c r="AF119" s="89"/>
      <c r="AG119" s="89"/>
      <c r="AH119" s="89"/>
      <c r="AI119" s="90"/>
      <c r="AJ119" s="90">
        <v>1</v>
      </c>
      <c r="AK119" s="89"/>
      <c r="AL119" s="89"/>
      <c r="AM119" s="89"/>
      <c r="AN119" s="91"/>
      <c r="AO119" s="89"/>
      <c r="AP119" s="89"/>
      <c r="AQ119" s="89"/>
      <c r="AR119" s="89"/>
      <c r="AS119" s="89"/>
      <c r="AT119" s="94"/>
      <c r="AU119" s="91"/>
      <c r="AV119" s="89"/>
      <c r="AW119" s="89"/>
      <c r="AX119" s="89"/>
      <c r="AY119" s="89"/>
      <c r="AZ119" s="90"/>
      <c r="BA119" s="91"/>
      <c r="BB119" s="90"/>
      <c r="BC119" s="91"/>
      <c r="BD119" s="89"/>
      <c r="BE119" s="89"/>
      <c r="BF119" s="90"/>
      <c r="BG119" s="91"/>
      <c r="BH119" s="89"/>
      <c r="BI119" s="89"/>
      <c r="BJ119" s="89"/>
      <c r="BK119" s="95"/>
      <c r="BL119" s="86">
        <f t="shared" si="11"/>
        <v>0</v>
      </c>
      <c r="BM119" s="87" t="str">
        <f t="shared" si="14"/>
        <v>NR</v>
      </c>
      <c r="BN119" s="87">
        <f t="shared" si="12"/>
        <v>0</v>
      </c>
      <c r="BO119" s="175">
        <f t="shared" si="13"/>
        <v>0</v>
      </c>
      <c r="BP119" s="190">
        <v>0</v>
      </c>
      <c r="BQ119" s="187">
        <f t="shared" si="16"/>
        <v>0</v>
      </c>
    </row>
    <row r="120" spans="1:69" ht="12.75" customHeight="1" x14ac:dyDescent="0.2">
      <c r="A120" s="119">
        <v>12</v>
      </c>
      <c r="B120" s="122" t="s">
        <v>166</v>
      </c>
      <c r="C120" s="40" t="s">
        <v>167</v>
      </c>
      <c r="D120" s="138" t="s">
        <v>112</v>
      </c>
      <c r="E120" s="134"/>
      <c r="F120" s="51"/>
      <c r="G120" s="89"/>
      <c r="H120" s="89"/>
      <c r="I120" s="89"/>
      <c r="J120" s="90"/>
      <c r="K120" s="91"/>
      <c r="L120" s="90"/>
      <c r="M120" s="91"/>
      <c r="N120" s="90"/>
      <c r="O120" s="91"/>
      <c r="P120" s="89"/>
      <c r="Q120" s="90"/>
      <c r="R120" s="91">
        <v>1</v>
      </c>
      <c r="S120" s="89">
        <v>1</v>
      </c>
      <c r="T120" s="89">
        <v>1</v>
      </c>
      <c r="U120" s="90">
        <v>1</v>
      </c>
      <c r="V120" s="91"/>
      <c r="W120" s="89"/>
      <c r="X120" s="89"/>
      <c r="Y120" s="89"/>
      <c r="Z120" s="90"/>
      <c r="AA120" s="91"/>
      <c r="AB120" s="90"/>
      <c r="AC120" s="91"/>
      <c r="AD120" s="89"/>
      <c r="AE120" s="90"/>
      <c r="AF120" s="89"/>
      <c r="AG120" s="89"/>
      <c r="AH120" s="89"/>
      <c r="AI120" s="90"/>
      <c r="AJ120" s="90"/>
      <c r="AK120" s="89">
        <v>1</v>
      </c>
      <c r="AL120" s="89">
        <v>1</v>
      </c>
      <c r="AM120" s="89">
        <v>1</v>
      </c>
      <c r="AN120" s="91"/>
      <c r="AO120" s="89"/>
      <c r="AP120" s="89"/>
      <c r="AQ120" s="89"/>
      <c r="AR120" s="89"/>
      <c r="AS120" s="89"/>
      <c r="AT120" s="94"/>
      <c r="AU120" s="91"/>
      <c r="AV120" s="89"/>
      <c r="AW120" s="89"/>
      <c r="AX120" s="89"/>
      <c r="AY120" s="89"/>
      <c r="AZ120" s="90"/>
      <c r="BA120" s="91"/>
      <c r="BB120" s="90"/>
      <c r="BC120" s="91"/>
      <c r="BD120" s="89"/>
      <c r="BE120" s="89"/>
      <c r="BF120" s="90"/>
      <c r="BG120" s="91">
        <v>1</v>
      </c>
      <c r="BH120" s="89">
        <v>1</v>
      </c>
      <c r="BI120" s="89">
        <v>1</v>
      </c>
      <c r="BJ120" s="89">
        <v>1</v>
      </c>
      <c r="BK120" s="95"/>
      <c r="BL120" s="86">
        <f t="shared" si="11"/>
        <v>0</v>
      </c>
      <c r="BM120" s="87" t="str">
        <f t="shared" si="14"/>
        <v>NR</v>
      </c>
      <c r="BN120" s="87">
        <f t="shared" si="12"/>
        <v>0</v>
      </c>
      <c r="BO120" s="175">
        <f t="shared" si="13"/>
        <v>0</v>
      </c>
      <c r="BP120" s="190">
        <v>0</v>
      </c>
      <c r="BQ120" s="187">
        <f>IF(A120="","",IF(ISERROR(BO120*BP120),IF(BO120&lt;&gt;0,"Ask for Quote",0),BO120*BP120))</f>
        <v>0</v>
      </c>
    </row>
    <row r="121" spans="1:69" ht="12.75" customHeight="1" x14ac:dyDescent="0.2">
      <c r="A121" s="119"/>
      <c r="B121" s="28" t="s">
        <v>85</v>
      </c>
      <c r="C121" s="40"/>
      <c r="D121" s="138"/>
      <c r="E121" s="134"/>
      <c r="F121" s="51"/>
      <c r="G121" s="89"/>
      <c r="H121" s="89"/>
      <c r="I121" s="89"/>
      <c r="J121" s="90"/>
      <c r="K121" s="91"/>
      <c r="L121" s="90"/>
      <c r="M121" s="91"/>
      <c r="N121" s="90"/>
      <c r="O121" s="91"/>
      <c r="P121" s="89"/>
      <c r="Q121" s="90"/>
      <c r="R121" s="91"/>
      <c r="S121" s="89"/>
      <c r="T121" s="89"/>
      <c r="U121" s="90"/>
      <c r="V121" s="91"/>
      <c r="W121" s="89"/>
      <c r="X121" s="89"/>
      <c r="Y121" s="89"/>
      <c r="Z121" s="90"/>
      <c r="AA121" s="91"/>
      <c r="AB121" s="90"/>
      <c r="AC121" s="91"/>
      <c r="AD121" s="89"/>
      <c r="AE121" s="90"/>
      <c r="AF121" s="89"/>
      <c r="AG121" s="89"/>
      <c r="AH121" s="89"/>
      <c r="AI121" s="90"/>
      <c r="AJ121" s="90"/>
      <c r="AK121" s="89"/>
      <c r="AL121" s="89"/>
      <c r="AM121" s="89"/>
      <c r="AN121" s="92"/>
      <c r="AO121" s="89"/>
      <c r="AP121" s="89"/>
      <c r="AQ121" s="93"/>
      <c r="AR121" s="93"/>
      <c r="AS121" s="93"/>
      <c r="AT121" s="94"/>
      <c r="AU121" s="91"/>
      <c r="AV121" s="89"/>
      <c r="AW121" s="89"/>
      <c r="AX121" s="89"/>
      <c r="AY121" s="89"/>
      <c r="AZ121" s="90"/>
      <c r="BA121" s="91"/>
      <c r="BB121" s="90"/>
      <c r="BC121" s="91"/>
      <c r="BD121" s="89"/>
      <c r="BE121" s="89"/>
      <c r="BF121" s="90"/>
      <c r="BG121" s="91"/>
      <c r="BH121" s="89"/>
      <c r="BI121" s="89"/>
      <c r="BJ121" s="89"/>
      <c r="BK121" s="95"/>
      <c r="BL121" s="86" t="str">
        <f t="shared" si="11"/>
        <v/>
      </c>
      <c r="BM121" s="87" t="str">
        <f t="shared" si="14"/>
        <v/>
      </c>
      <c r="BN121" s="87" t="str">
        <f t="shared" si="12"/>
        <v/>
      </c>
      <c r="BO121" s="175" t="str">
        <f t="shared" si="13"/>
        <v/>
      </c>
      <c r="BP121" s="190"/>
      <c r="BQ121" s="187" t="str">
        <f t="shared" si="16"/>
        <v/>
      </c>
    </row>
    <row r="122" spans="1:69" ht="12.75" customHeight="1" x14ac:dyDescent="0.2">
      <c r="A122" s="119">
        <v>10</v>
      </c>
      <c r="B122" s="122">
        <v>64564901</v>
      </c>
      <c r="C122" s="40" t="s">
        <v>70</v>
      </c>
      <c r="D122" s="138" t="s">
        <v>112</v>
      </c>
      <c r="E122" s="134"/>
      <c r="F122" s="51"/>
      <c r="G122" s="89"/>
      <c r="H122" s="89"/>
      <c r="I122" s="89"/>
      <c r="J122" s="90"/>
      <c r="K122" s="91"/>
      <c r="L122" s="90"/>
      <c r="M122" s="91"/>
      <c r="N122" s="90"/>
      <c r="O122" s="91"/>
      <c r="P122" s="89"/>
      <c r="Q122" s="90"/>
      <c r="R122" s="91"/>
      <c r="S122" s="89"/>
      <c r="T122" s="89"/>
      <c r="U122" s="90"/>
      <c r="V122" s="91"/>
      <c r="W122" s="89"/>
      <c r="X122" s="89"/>
      <c r="Y122" s="89"/>
      <c r="Z122" s="90"/>
      <c r="AA122" s="91"/>
      <c r="AB122" s="90"/>
      <c r="AC122" s="91"/>
      <c r="AD122" s="89"/>
      <c r="AE122" s="90"/>
      <c r="AF122" s="89"/>
      <c r="AG122" s="89"/>
      <c r="AH122" s="89"/>
      <c r="AI122" s="90"/>
      <c r="AJ122" s="90"/>
      <c r="AK122" s="89"/>
      <c r="AL122" s="89"/>
      <c r="AM122" s="89"/>
      <c r="AN122" s="92">
        <v>1</v>
      </c>
      <c r="AO122" s="89">
        <v>1</v>
      </c>
      <c r="AP122" s="89">
        <v>1</v>
      </c>
      <c r="AQ122" s="93">
        <v>1</v>
      </c>
      <c r="AR122" s="93">
        <v>1</v>
      </c>
      <c r="AS122" s="93">
        <v>1</v>
      </c>
      <c r="AT122" s="94">
        <v>1</v>
      </c>
      <c r="AU122" s="91"/>
      <c r="AV122" s="89"/>
      <c r="AW122" s="89"/>
      <c r="AX122" s="89"/>
      <c r="AY122" s="89"/>
      <c r="AZ122" s="90"/>
      <c r="BA122" s="91"/>
      <c r="BB122" s="90"/>
      <c r="BC122" s="91"/>
      <c r="BD122" s="89"/>
      <c r="BE122" s="89"/>
      <c r="BF122" s="90"/>
      <c r="BG122" s="91"/>
      <c r="BH122" s="89"/>
      <c r="BI122" s="89"/>
      <c r="BJ122" s="89"/>
      <c r="BK122" s="95"/>
      <c r="BL122" s="86">
        <f t="shared" si="11"/>
        <v>0</v>
      </c>
      <c r="BM122" s="87">
        <f t="shared" si="14"/>
        <v>3</v>
      </c>
      <c r="BN122" s="87">
        <f t="shared" si="12"/>
        <v>0</v>
      </c>
      <c r="BO122" s="175">
        <f t="shared" si="13"/>
        <v>0</v>
      </c>
      <c r="BP122" s="190">
        <v>0</v>
      </c>
      <c r="BQ122" s="187">
        <f t="shared" si="16"/>
        <v>0</v>
      </c>
    </row>
    <row r="123" spans="1:69" ht="12.75" customHeight="1" x14ac:dyDescent="0.2">
      <c r="A123" s="119">
        <v>10</v>
      </c>
      <c r="B123" s="122">
        <v>64574817</v>
      </c>
      <c r="C123" s="40" t="s">
        <v>71</v>
      </c>
      <c r="D123" s="138" t="s">
        <v>112</v>
      </c>
      <c r="E123" s="134"/>
      <c r="F123" s="51"/>
      <c r="G123" s="89"/>
      <c r="H123" s="89"/>
      <c r="I123" s="89"/>
      <c r="J123" s="90"/>
      <c r="K123" s="91"/>
      <c r="L123" s="90"/>
      <c r="M123" s="91"/>
      <c r="N123" s="90"/>
      <c r="O123" s="91"/>
      <c r="P123" s="89"/>
      <c r="Q123" s="90"/>
      <c r="R123" s="91"/>
      <c r="S123" s="89"/>
      <c r="T123" s="89"/>
      <c r="U123" s="90"/>
      <c r="V123" s="91"/>
      <c r="W123" s="89"/>
      <c r="X123" s="89"/>
      <c r="Y123" s="89"/>
      <c r="Z123" s="90"/>
      <c r="AA123" s="91"/>
      <c r="AB123" s="90"/>
      <c r="AC123" s="91"/>
      <c r="AD123" s="89"/>
      <c r="AE123" s="90"/>
      <c r="AF123" s="89"/>
      <c r="AG123" s="89"/>
      <c r="AH123" s="89"/>
      <c r="AI123" s="90"/>
      <c r="AJ123" s="90"/>
      <c r="AK123" s="89"/>
      <c r="AL123" s="89"/>
      <c r="AM123" s="89"/>
      <c r="AN123" s="92">
        <v>1</v>
      </c>
      <c r="AO123" s="89">
        <v>1</v>
      </c>
      <c r="AP123" s="89">
        <v>1</v>
      </c>
      <c r="AQ123" s="93">
        <v>1</v>
      </c>
      <c r="AR123" s="93">
        <v>1</v>
      </c>
      <c r="AS123" s="93">
        <v>1</v>
      </c>
      <c r="AT123" s="94">
        <v>1</v>
      </c>
      <c r="AU123" s="91"/>
      <c r="AV123" s="89"/>
      <c r="AW123" s="89"/>
      <c r="AX123" s="89"/>
      <c r="AY123" s="89"/>
      <c r="AZ123" s="90"/>
      <c r="BA123" s="91"/>
      <c r="BB123" s="90"/>
      <c r="BC123" s="91"/>
      <c r="BD123" s="89"/>
      <c r="BE123" s="89"/>
      <c r="BF123" s="90"/>
      <c r="BG123" s="91"/>
      <c r="BH123" s="89"/>
      <c r="BI123" s="89"/>
      <c r="BJ123" s="89"/>
      <c r="BK123" s="95"/>
      <c r="BL123" s="86">
        <f t="shared" si="11"/>
        <v>0</v>
      </c>
      <c r="BM123" s="87">
        <f t="shared" si="14"/>
        <v>3</v>
      </c>
      <c r="BN123" s="87">
        <f t="shared" si="12"/>
        <v>0</v>
      </c>
      <c r="BO123" s="175">
        <f t="shared" si="13"/>
        <v>0</v>
      </c>
      <c r="BP123" s="190">
        <v>0</v>
      </c>
      <c r="BQ123" s="187">
        <f t="shared" si="16"/>
        <v>0</v>
      </c>
    </row>
    <row r="124" spans="1:69" ht="12.75" customHeight="1" x14ac:dyDescent="0.2">
      <c r="A124" s="119">
        <v>4</v>
      </c>
      <c r="B124" s="122">
        <v>68689023</v>
      </c>
      <c r="C124" s="40" t="s">
        <v>332</v>
      </c>
      <c r="D124" s="138" t="s">
        <v>112</v>
      </c>
      <c r="E124" s="134"/>
      <c r="F124" s="51"/>
      <c r="G124" s="89"/>
      <c r="H124" s="89"/>
      <c r="I124" s="89"/>
      <c r="J124" s="90"/>
      <c r="K124" s="91"/>
      <c r="L124" s="90"/>
      <c r="M124" s="91"/>
      <c r="N124" s="90"/>
      <c r="O124" s="91"/>
      <c r="P124" s="89"/>
      <c r="Q124" s="90"/>
      <c r="R124" s="91"/>
      <c r="S124" s="89"/>
      <c r="T124" s="89"/>
      <c r="U124" s="90"/>
      <c r="V124" s="91"/>
      <c r="W124" s="89"/>
      <c r="X124" s="89"/>
      <c r="Y124" s="89"/>
      <c r="Z124" s="90"/>
      <c r="AA124" s="91"/>
      <c r="AB124" s="90"/>
      <c r="AC124" s="91"/>
      <c r="AD124" s="89"/>
      <c r="AE124" s="90"/>
      <c r="AF124" s="89"/>
      <c r="AG124" s="89"/>
      <c r="AH124" s="89"/>
      <c r="AI124" s="90"/>
      <c r="AJ124" s="90"/>
      <c r="AK124" s="89"/>
      <c r="AL124" s="89"/>
      <c r="AM124" s="89"/>
      <c r="AN124" s="92">
        <v>1</v>
      </c>
      <c r="AO124" s="89">
        <v>1</v>
      </c>
      <c r="AP124" s="89">
        <v>1</v>
      </c>
      <c r="AQ124" s="93">
        <v>1</v>
      </c>
      <c r="AR124" s="93">
        <v>1</v>
      </c>
      <c r="AS124" s="93">
        <v>1</v>
      </c>
      <c r="AT124" s="94">
        <v>1</v>
      </c>
      <c r="AU124" s="91"/>
      <c r="AV124" s="89"/>
      <c r="AW124" s="89"/>
      <c r="AX124" s="89"/>
      <c r="AY124" s="89"/>
      <c r="AZ124" s="90"/>
      <c r="BA124" s="91"/>
      <c r="BB124" s="90"/>
      <c r="BC124" s="91"/>
      <c r="BD124" s="89"/>
      <c r="BE124" s="89"/>
      <c r="BF124" s="90"/>
      <c r="BG124" s="91"/>
      <c r="BH124" s="89"/>
      <c r="BI124" s="89"/>
      <c r="BJ124" s="89"/>
      <c r="BK124" s="95"/>
      <c r="BL124" s="86">
        <f t="shared" ref="BL124" si="17">IF(A124="","",IF(AND(ISERROR(SEARCH("U",E124))=FALSE,CoatedBoards=TRUE),0,IF(AND(ISERROR(SEARCH("C",E124))=FALSE,CoatedBoards=FALSE),0,SUMPRODUCT($E$6:$BK$6,E124:BK124))))</f>
        <v>0</v>
      </c>
      <c r="BM124" s="87">
        <f t="shared" ref="BM124" si="18">IF(A124="","",VLOOKUP(A124,TheMatrix,5,FALSE))</f>
        <v>3</v>
      </c>
      <c r="BN124" s="87">
        <f t="shared" ref="BN124" si="19">IF(A124="","",IF(BL124&gt;0,MAX(CEILING(BL124/VLOOKUP(A124,TheMatrix,3,FALSE),1)*VLOOKUP(A124,TheMatrix,2,FALSE),VLOOKUP(A124,TheMatrix,4,FALSE)),0))</f>
        <v>0</v>
      </c>
      <c r="BO124" s="175">
        <f t="shared" ref="BO124" si="20">IF(A124="","",IF(BM124&gt;SparingLevel,0,BN124))</f>
        <v>0</v>
      </c>
      <c r="BP124" s="190">
        <v>0</v>
      </c>
      <c r="BQ124" s="187">
        <f t="shared" ref="BQ124" si="21">IF(A124="","",IF(ISERROR(BO124*BP124),IF(BO124&lt;&gt;0,"Ask for Quote",0),BO124*BP124))</f>
        <v>0</v>
      </c>
    </row>
    <row r="125" spans="1:69" ht="12.75" customHeight="1" x14ac:dyDescent="0.2">
      <c r="A125" s="119">
        <v>10</v>
      </c>
      <c r="B125" s="122">
        <v>64738828</v>
      </c>
      <c r="C125" s="40" t="s">
        <v>72</v>
      </c>
      <c r="D125" s="138" t="s">
        <v>112</v>
      </c>
      <c r="E125" s="134"/>
      <c r="F125" s="51"/>
      <c r="G125" s="89"/>
      <c r="H125" s="89"/>
      <c r="I125" s="89"/>
      <c r="J125" s="90"/>
      <c r="K125" s="91"/>
      <c r="L125" s="90"/>
      <c r="M125" s="91"/>
      <c r="N125" s="90"/>
      <c r="O125" s="91"/>
      <c r="P125" s="89"/>
      <c r="Q125" s="90"/>
      <c r="R125" s="91"/>
      <c r="S125" s="89"/>
      <c r="T125" s="89"/>
      <c r="U125" s="90"/>
      <c r="V125" s="91"/>
      <c r="W125" s="89"/>
      <c r="X125" s="89"/>
      <c r="Y125" s="89"/>
      <c r="Z125" s="90"/>
      <c r="AA125" s="91"/>
      <c r="AB125" s="90"/>
      <c r="AC125" s="91"/>
      <c r="AD125" s="89"/>
      <c r="AE125" s="90"/>
      <c r="AF125" s="89"/>
      <c r="AG125" s="89"/>
      <c r="AH125" s="89"/>
      <c r="AI125" s="90"/>
      <c r="AJ125" s="90"/>
      <c r="AK125" s="89"/>
      <c r="AL125" s="89"/>
      <c r="AM125" s="89"/>
      <c r="AN125" s="92">
        <v>1</v>
      </c>
      <c r="AO125" s="89">
        <v>1</v>
      </c>
      <c r="AP125" s="89">
        <v>1</v>
      </c>
      <c r="AQ125" s="89">
        <v>1</v>
      </c>
      <c r="AR125" s="93">
        <v>1</v>
      </c>
      <c r="AS125" s="93">
        <v>1</v>
      </c>
      <c r="AT125" s="94">
        <v>1</v>
      </c>
      <c r="AU125" s="91"/>
      <c r="AV125" s="89"/>
      <c r="AW125" s="89"/>
      <c r="AX125" s="89"/>
      <c r="AY125" s="89"/>
      <c r="AZ125" s="90"/>
      <c r="BA125" s="91"/>
      <c r="BB125" s="90"/>
      <c r="BC125" s="91"/>
      <c r="BD125" s="89"/>
      <c r="BE125" s="89"/>
      <c r="BF125" s="90"/>
      <c r="BG125" s="91"/>
      <c r="BH125" s="89"/>
      <c r="BI125" s="89"/>
      <c r="BJ125" s="89"/>
      <c r="BK125" s="95"/>
      <c r="BL125" s="86">
        <f t="shared" si="11"/>
        <v>0</v>
      </c>
      <c r="BM125" s="87">
        <f t="shared" si="14"/>
        <v>3</v>
      </c>
      <c r="BN125" s="87">
        <f t="shared" si="12"/>
        <v>0</v>
      </c>
      <c r="BO125" s="175">
        <f t="shared" si="13"/>
        <v>0</v>
      </c>
      <c r="BP125" s="190">
        <v>0</v>
      </c>
      <c r="BQ125" s="187">
        <f t="shared" si="16"/>
        <v>0</v>
      </c>
    </row>
    <row r="126" spans="1:69" ht="12.75" customHeight="1" x14ac:dyDescent="0.2">
      <c r="A126" s="119">
        <v>10</v>
      </c>
      <c r="B126" s="122">
        <v>64738852</v>
      </c>
      <c r="C126" s="40" t="s">
        <v>73</v>
      </c>
      <c r="D126" s="138" t="s">
        <v>112</v>
      </c>
      <c r="E126" s="134"/>
      <c r="F126" s="51"/>
      <c r="G126" s="89"/>
      <c r="H126" s="89"/>
      <c r="I126" s="89"/>
      <c r="J126" s="90"/>
      <c r="K126" s="91"/>
      <c r="L126" s="90"/>
      <c r="M126" s="91"/>
      <c r="N126" s="90"/>
      <c r="O126" s="91"/>
      <c r="P126" s="89"/>
      <c r="Q126" s="90"/>
      <c r="R126" s="91"/>
      <c r="S126" s="89"/>
      <c r="T126" s="89"/>
      <c r="U126" s="90"/>
      <c r="V126" s="91"/>
      <c r="W126" s="89"/>
      <c r="X126" s="89"/>
      <c r="Y126" s="89"/>
      <c r="Z126" s="90"/>
      <c r="AA126" s="91"/>
      <c r="AB126" s="90"/>
      <c r="AC126" s="91"/>
      <c r="AD126" s="89"/>
      <c r="AE126" s="90"/>
      <c r="AF126" s="89"/>
      <c r="AG126" s="89"/>
      <c r="AH126" s="89"/>
      <c r="AI126" s="90"/>
      <c r="AJ126" s="90"/>
      <c r="AK126" s="89"/>
      <c r="AL126" s="89"/>
      <c r="AM126" s="89"/>
      <c r="AN126" s="92">
        <v>1</v>
      </c>
      <c r="AO126" s="89">
        <v>1</v>
      </c>
      <c r="AP126" s="89">
        <v>1</v>
      </c>
      <c r="AQ126" s="93">
        <v>1</v>
      </c>
      <c r="AR126" s="93">
        <v>1</v>
      </c>
      <c r="AS126" s="93">
        <v>1</v>
      </c>
      <c r="AT126" s="94">
        <v>1</v>
      </c>
      <c r="AU126" s="91"/>
      <c r="AV126" s="89"/>
      <c r="AW126" s="89"/>
      <c r="AX126" s="89"/>
      <c r="AY126" s="89"/>
      <c r="AZ126" s="90"/>
      <c r="BA126" s="91"/>
      <c r="BB126" s="90"/>
      <c r="BC126" s="91"/>
      <c r="BD126" s="89"/>
      <c r="BE126" s="89"/>
      <c r="BF126" s="90"/>
      <c r="BG126" s="91"/>
      <c r="BH126" s="89"/>
      <c r="BI126" s="89"/>
      <c r="BJ126" s="89"/>
      <c r="BK126" s="95"/>
      <c r="BL126" s="86">
        <f t="shared" si="11"/>
        <v>0</v>
      </c>
      <c r="BM126" s="87">
        <f t="shared" si="14"/>
        <v>3</v>
      </c>
      <c r="BN126" s="87">
        <f t="shared" si="12"/>
        <v>0</v>
      </c>
      <c r="BO126" s="175">
        <f t="shared" si="13"/>
        <v>0</v>
      </c>
      <c r="BP126" s="190">
        <v>0</v>
      </c>
      <c r="BQ126" s="187">
        <f t="shared" si="16"/>
        <v>0</v>
      </c>
    </row>
    <row r="127" spans="1:69" ht="12.75" customHeight="1" x14ac:dyDescent="0.2">
      <c r="A127" s="119">
        <v>10</v>
      </c>
      <c r="B127" s="122">
        <v>64692453</v>
      </c>
      <c r="C127" s="40" t="s">
        <v>74</v>
      </c>
      <c r="D127" s="138" t="s">
        <v>112</v>
      </c>
      <c r="E127" s="134"/>
      <c r="F127" s="51"/>
      <c r="G127" s="89"/>
      <c r="H127" s="89"/>
      <c r="I127" s="89"/>
      <c r="J127" s="90"/>
      <c r="K127" s="91"/>
      <c r="L127" s="90"/>
      <c r="M127" s="91"/>
      <c r="N127" s="90"/>
      <c r="O127" s="91"/>
      <c r="P127" s="89"/>
      <c r="Q127" s="90"/>
      <c r="R127" s="91"/>
      <c r="S127" s="89"/>
      <c r="T127" s="89"/>
      <c r="U127" s="90"/>
      <c r="V127" s="91"/>
      <c r="W127" s="89"/>
      <c r="X127" s="89"/>
      <c r="Y127" s="89"/>
      <c r="Z127" s="90"/>
      <c r="AA127" s="91"/>
      <c r="AB127" s="90"/>
      <c r="AC127" s="91"/>
      <c r="AD127" s="89"/>
      <c r="AE127" s="90"/>
      <c r="AF127" s="89"/>
      <c r="AG127" s="89"/>
      <c r="AH127" s="89"/>
      <c r="AI127" s="90"/>
      <c r="AJ127" s="90"/>
      <c r="AK127" s="89"/>
      <c r="AL127" s="89"/>
      <c r="AM127" s="89"/>
      <c r="AN127" s="92">
        <v>1</v>
      </c>
      <c r="AO127" s="89">
        <v>1</v>
      </c>
      <c r="AP127" s="89">
        <v>1</v>
      </c>
      <c r="AQ127" s="93">
        <v>1</v>
      </c>
      <c r="AR127" s="93">
        <v>1</v>
      </c>
      <c r="AS127" s="93">
        <v>1</v>
      </c>
      <c r="AT127" s="94">
        <v>1</v>
      </c>
      <c r="AU127" s="91"/>
      <c r="AV127" s="89"/>
      <c r="AW127" s="89"/>
      <c r="AX127" s="89"/>
      <c r="AY127" s="89"/>
      <c r="AZ127" s="90"/>
      <c r="BA127" s="91"/>
      <c r="BB127" s="90"/>
      <c r="BC127" s="91"/>
      <c r="BD127" s="89"/>
      <c r="BE127" s="89"/>
      <c r="BF127" s="90"/>
      <c r="BG127" s="91"/>
      <c r="BH127" s="89"/>
      <c r="BI127" s="89"/>
      <c r="BJ127" s="89"/>
      <c r="BK127" s="95"/>
      <c r="BL127" s="86">
        <f t="shared" si="11"/>
        <v>0</v>
      </c>
      <c r="BM127" s="87">
        <f t="shared" si="14"/>
        <v>3</v>
      </c>
      <c r="BN127" s="87">
        <f t="shared" si="12"/>
        <v>0</v>
      </c>
      <c r="BO127" s="175">
        <f t="shared" si="13"/>
        <v>0</v>
      </c>
      <c r="BP127" s="190">
        <v>0</v>
      </c>
      <c r="BQ127" s="187">
        <f t="shared" si="16"/>
        <v>0</v>
      </c>
    </row>
    <row r="128" spans="1:69" ht="12.75" customHeight="1" x14ac:dyDescent="0.2">
      <c r="A128" s="119">
        <v>10</v>
      </c>
      <c r="B128" s="49">
        <v>64628976</v>
      </c>
      <c r="C128" s="50" t="s">
        <v>120</v>
      </c>
      <c r="D128" s="138" t="s">
        <v>112</v>
      </c>
      <c r="E128" s="136"/>
      <c r="F128" s="52"/>
      <c r="G128" s="96"/>
      <c r="H128" s="96"/>
      <c r="I128" s="96"/>
      <c r="J128" s="97"/>
      <c r="K128" s="98"/>
      <c r="L128" s="97"/>
      <c r="M128" s="98"/>
      <c r="N128" s="97"/>
      <c r="O128" s="98"/>
      <c r="P128" s="96"/>
      <c r="Q128" s="97"/>
      <c r="R128" s="98"/>
      <c r="S128" s="96"/>
      <c r="T128" s="96"/>
      <c r="U128" s="97"/>
      <c r="V128" s="98"/>
      <c r="W128" s="96"/>
      <c r="X128" s="96"/>
      <c r="Y128" s="96"/>
      <c r="Z128" s="97"/>
      <c r="AA128" s="98"/>
      <c r="AB128" s="97"/>
      <c r="AC128" s="98"/>
      <c r="AD128" s="96"/>
      <c r="AE128" s="97"/>
      <c r="AF128" s="96"/>
      <c r="AG128" s="96"/>
      <c r="AH128" s="96"/>
      <c r="AI128" s="97"/>
      <c r="AJ128" s="97"/>
      <c r="AK128" s="96"/>
      <c r="AL128" s="96"/>
      <c r="AM128" s="96"/>
      <c r="AN128" s="98">
        <v>1</v>
      </c>
      <c r="AO128" s="96">
        <v>1</v>
      </c>
      <c r="AP128" s="96">
        <v>1</v>
      </c>
      <c r="AQ128" s="96">
        <v>1</v>
      </c>
      <c r="AR128" s="96">
        <v>1</v>
      </c>
      <c r="AS128" s="96">
        <v>1</v>
      </c>
      <c r="AT128" s="97">
        <v>1</v>
      </c>
      <c r="AU128" s="98"/>
      <c r="AV128" s="96"/>
      <c r="AW128" s="96"/>
      <c r="AX128" s="96"/>
      <c r="AY128" s="96"/>
      <c r="AZ128" s="97"/>
      <c r="BA128" s="98"/>
      <c r="BB128" s="97"/>
      <c r="BC128" s="98"/>
      <c r="BD128" s="96"/>
      <c r="BE128" s="96"/>
      <c r="BF128" s="97"/>
      <c r="BG128" s="98"/>
      <c r="BH128" s="96"/>
      <c r="BI128" s="96"/>
      <c r="BJ128" s="96"/>
      <c r="BK128" s="95"/>
      <c r="BL128" s="86">
        <f t="shared" si="11"/>
        <v>0</v>
      </c>
      <c r="BM128" s="87">
        <f t="shared" si="14"/>
        <v>3</v>
      </c>
      <c r="BN128" s="87">
        <f t="shared" si="12"/>
        <v>0</v>
      </c>
      <c r="BO128" s="175">
        <f t="shared" si="13"/>
        <v>0</v>
      </c>
      <c r="BP128" s="190">
        <v>0</v>
      </c>
      <c r="BQ128" s="187">
        <f>IF(A128="","",IF(ISERROR(BO128*BP128),IF(BO128&lt;&gt;0,"Ask for Quote",0),BO128*BP128))</f>
        <v>0</v>
      </c>
    </row>
    <row r="129" spans="1:69" ht="12.75" customHeight="1" x14ac:dyDescent="0.2">
      <c r="A129" s="119">
        <v>12</v>
      </c>
      <c r="B129" s="49" t="s">
        <v>183</v>
      </c>
      <c r="C129" s="50" t="s">
        <v>184</v>
      </c>
      <c r="D129" s="138" t="s">
        <v>112</v>
      </c>
      <c r="E129" s="136"/>
      <c r="F129" s="52"/>
      <c r="G129" s="96"/>
      <c r="H129" s="96"/>
      <c r="I129" s="96"/>
      <c r="J129" s="97"/>
      <c r="K129" s="98"/>
      <c r="L129" s="97"/>
      <c r="M129" s="98"/>
      <c r="N129" s="97"/>
      <c r="O129" s="98"/>
      <c r="P129" s="96"/>
      <c r="Q129" s="97"/>
      <c r="R129" s="98"/>
      <c r="S129" s="96"/>
      <c r="T129" s="96"/>
      <c r="U129" s="97"/>
      <c r="V129" s="98"/>
      <c r="W129" s="96"/>
      <c r="X129" s="96"/>
      <c r="Y129" s="96"/>
      <c r="Z129" s="97"/>
      <c r="AA129" s="98"/>
      <c r="AB129" s="97"/>
      <c r="AC129" s="98"/>
      <c r="AD129" s="96"/>
      <c r="AE129" s="97"/>
      <c r="AF129" s="96"/>
      <c r="AG129" s="96"/>
      <c r="AH129" s="96"/>
      <c r="AI129" s="97"/>
      <c r="AJ129" s="97">
        <v>10</v>
      </c>
      <c r="AK129" s="96"/>
      <c r="AL129" s="96"/>
      <c r="AM129" s="96"/>
      <c r="AN129" s="98"/>
      <c r="AO129" s="96"/>
      <c r="AP129" s="96"/>
      <c r="AQ129" s="96"/>
      <c r="AR129" s="96"/>
      <c r="AS129" s="96"/>
      <c r="AT129" s="97"/>
      <c r="AU129" s="98"/>
      <c r="AV129" s="96"/>
      <c r="AW129" s="96"/>
      <c r="AX129" s="96"/>
      <c r="AY129" s="96"/>
      <c r="AZ129" s="97"/>
      <c r="BA129" s="98"/>
      <c r="BB129" s="97"/>
      <c r="BC129" s="98"/>
      <c r="BD129" s="96"/>
      <c r="BE129" s="96"/>
      <c r="BF129" s="97"/>
      <c r="BG129" s="98"/>
      <c r="BH129" s="96"/>
      <c r="BI129" s="96"/>
      <c r="BJ129" s="96"/>
      <c r="BK129" s="95"/>
      <c r="BL129" s="86">
        <f t="shared" si="11"/>
        <v>0</v>
      </c>
      <c r="BM129" s="87" t="str">
        <f t="shared" si="14"/>
        <v>NR</v>
      </c>
      <c r="BN129" s="87">
        <f t="shared" si="12"/>
        <v>0</v>
      </c>
      <c r="BO129" s="175">
        <f t="shared" si="13"/>
        <v>0</v>
      </c>
      <c r="BP129" s="190">
        <v>0</v>
      </c>
      <c r="BQ129" s="187">
        <f>IF(A129="","",IF(ISERROR(BO129*BP129),IF(BO129&lt;&gt;0,"Ask for Quote",0),BO129*BP129))</f>
        <v>0</v>
      </c>
    </row>
    <row r="130" spans="1:69" ht="12.75" customHeight="1" thickBot="1" x14ac:dyDescent="0.25">
      <c r="A130" s="119">
        <v>12</v>
      </c>
      <c r="B130" s="49" t="s">
        <v>168</v>
      </c>
      <c r="C130" s="50" t="s">
        <v>169</v>
      </c>
      <c r="D130" s="140" t="s">
        <v>112</v>
      </c>
      <c r="E130" s="136"/>
      <c r="F130" s="52"/>
      <c r="G130" s="96"/>
      <c r="H130" s="96"/>
      <c r="I130" s="96"/>
      <c r="J130" s="97"/>
      <c r="K130" s="98"/>
      <c r="L130" s="97"/>
      <c r="M130" s="98"/>
      <c r="N130" s="97"/>
      <c r="O130" s="98"/>
      <c r="P130" s="96"/>
      <c r="Q130" s="97"/>
      <c r="R130" s="98">
        <v>9</v>
      </c>
      <c r="S130" s="96">
        <v>9</v>
      </c>
      <c r="T130" s="96">
        <v>9</v>
      </c>
      <c r="U130" s="97">
        <v>9</v>
      </c>
      <c r="V130" s="98"/>
      <c r="W130" s="96"/>
      <c r="X130" s="96"/>
      <c r="Y130" s="96"/>
      <c r="Z130" s="97"/>
      <c r="AA130" s="98"/>
      <c r="AB130" s="97"/>
      <c r="AC130" s="98"/>
      <c r="AD130" s="96"/>
      <c r="AE130" s="97"/>
      <c r="AF130" s="96"/>
      <c r="AG130" s="96"/>
      <c r="AH130" s="96"/>
      <c r="AI130" s="97"/>
      <c r="AJ130" s="97"/>
      <c r="AK130" s="96">
        <v>9</v>
      </c>
      <c r="AL130" s="96">
        <v>9</v>
      </c>
      <c r="AM130" s="96">
        <v>9</v>
      </c>
      <c r="AN130" s="98"/>
      <c r="AO130" s="96"/>
      <c r="AP130" s="96"/>
      <c r="AQ130" s="96"/>
      <c r="AR130" s="96"/>
      <c r="AS130" s="96"/>
      <c r="AT130" s="97"/>
      <c r="AU130" s="98"/>
      <c r="AV130" s="96"/>
      <c r="AW130" s="96"/>
      <c r="AX130" s="96"/>
      <c r="AY130" s="96"/>
      <c r="AZ130" s="97"/>
      <c r="BA130" s="98"/>
      <c r="BB130" s="97"/>
      <c r="BC130" s="98"/>
      <c r="BD130" s="96"/>
      <c r="BE130" s="96"/>
      <c r="BF130" s="97"/>
      <c r="BG130" s="98">
        <v>9</v>
      </c>
      <c r="BH130" s="96">
        <v>9</v>
      </c>
      <c r="BI130" s="96">
        <v>9</v>
      </c>
      <c r="BJ130" s="96">
        <v>9</v>
      </c>
      <c r="BK130" s="95"/>
      <c r="BL130" s="86">
        <f t="shared" si="11"/>
        <v>0</v>
      </c>
      <c r="BM130" s="87" t="str">
        <f t="shared" si="14"/>
        <v>NR</v>
      </c>
      <c r="BN130" s="87">
        <f t="shared" si="12"/>
        <v>0</v>
      </c>
      <c r="BO130" s="175">
        <f t="shared" si="13"/>
        <v>0</v>
      </c>
      <c r="BP130" s="191">
        <v>0</v>
      </c>
      <c r="BQ130" s="187">
        <f t="shared" si="16"/>
        <v>0</v>
      </c>
    </row>
    <row r="131" spans="1:69" x14ac:dyDescent="0.2">
      <c r="A131" s="118"/>
      <c r="B131" s="99" t="s">
        <v>3</v>
      </c>
      <c r="C131" s="100"/>
      <c r="D131" s="128"/>
      <c r="E131" s="85"/>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1"/>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2"/>
      <c r="BL131" s="100"/>
      <c r="BM131" s="100"/>
      <c r="BN131" s="100"/>
      <c r="BO131" s="103"/>
      <c r="BP131" s="231" t="s">
        <v>20</v>
      </c>
      <c r="BQ131" s="230">
        <f>SUM(BQ7:BQ130)</f>
        <v>0</v>
      </c>
    </row>
    <row r="132" spans="1:69" ht="12.75" customHeight="1" x14ac:dyDescent="0.2">
      <c r="A132" s="120"/>
      <c r="B132" s="104" t="s">
        <v>119</v>
      </c>
      <c r="C132" s="105"/>
      <c r="D132" s="129"/>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6"/>
      <c r="AK132" s="105"/>
      <c r="AL132" s="105"/>
      <c r="AM132" s="105"/>
      <c r="AN132" s="105"/>
      <c r="AO132" s="105"/>
      <c r="AP132" s="105"/>
      <c r="AQ132" s="105"/>
      <c r="AR132" s="105"/>
      <c r="AS132" s="105"/>
      <c r="AT132" s="105"/>
      <c r="AU132" s="105"/>
      <c r="AV132" s="105"/>
      <c r="AW132" s="105"/>
      <c r="AX132" s="105"/>
      <c r="AY132" s="105"/>
      <c r="AZ132" s="105"/>
      <c r="BA132" s="105"/>
      <c r="BB132" s="105"/>
      <c r="BC132" s="105"/>
      <c r="BD132" s="105"/>
      <c r="BE132" s="105"/>
      <c r="BF132" s="105"/>
      <c r="BG132" s="105"/>
      <c r="BH132" s="105"/>
      <c r="BI132" s="105"/>
      <c r="BJ132" s="105"/>
      <c r="BK132" s="105"/>
      <c r="BL132" s="105"/>
      <c r="BM132" s="105"/>
      <c r="BN132" s="105"/>
      <c r="BO132" s="105"/>
      <c r="BP132" s="105"/>
      <c r="BQ132" s="107"/>
    </row>
    <row r="133" spans="1:69" ht="12.75" customHeight="1" x14ac:dyDescent="0.2">
      <c r="A133" s="120"/>
      <c r="C133" s="105"/>
      <c r="D133" s="129"/>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6"/>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7"/>
    </row>
    <row r="134" spans="1:69" ht="54" customHeight="1" thickBot="1" x14ac:dyDescent="0.25">
      <c r="A134" s="121"/>
      <c r="B134" s="108"/>
      <c r="C134" s="109"/>
      <c r="D134" s="130"/>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10"/>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109"/>
      <c r="BO134" s="109"/>
      <c r="BP134" s="109"/>
      <c r="BQ134" s="111"/>
    </row>
    <row r="135" spans="1:69" ht="13.5" thickTop="1" x14ac:dyDescent="0.2"/>
  </sheetData>
  <sheetProtection algorithmName="SHA-512" hashValue="KWZ8jnJmHqGOeoZCeedQ7WD8IjjpgP8sqSfGyNF8jdw8fhA4Sw8xGHO0T9NsuZwaOKXnHhtFgzqM+CE/ClStrg==" saltValue="gEDBXi/iyrQwvAyNNRQr9g==" spinCount="100000" sheet="1" objects="1" scenarios="1"/>
  <mergeCells count="21">
    <mergeCell ref="B64:C64"/>
    <mergeCell ref="F2:BJ2"/>
    <mergeCell ref="AU4:AZ4"/>
    <mergeCell ref="BA4:BB4"/>
    <mergeCell ref="BC4:BF4"/>
    <mergeCell ref="F3:U3"/>
    <mergeCell ref="BG4:BJ4"/>
    <mergeCell ref="AK4:AM4"/>
    <mergeCell ref="AU3:BJ3"/>
    <mergeCell ref="AF4:AI4"/>
    <mergeCell ref="AC4:AE4"/>
    <mergeCell ref="V4:Z4"/>
    <mergeCell ref="V3:AT3"/>
    <mergeCell ref="AN4:AT4"/>
    <mergeCell ref="AA4:AB4"/>
    <mergeCell ref="B1:C1"/>
    <mergeCell ref="F4:J4"/>
    <mergeCell ref="K4:L4"/>
    <mergeCell ref="R4:U4"/>
    <mergeCell ref="O4:Q4"/>
    <mergeCell ref="M4:N4"/>
  </mergeCells>
  <phoneticPr fontId="0" type="noConversion"/>
  <conditionalFormatting sqref="BO8 BO131:BO134">
    <cfRule type="expression" dxfId="141" priority="165" stopIfTrue="1">
      <formula>A8&lt;1</formula>
    </cfRule>
  </conditionalFormatting>
  <conditionalFormatting sqref="BO9">
    <cfRule type="cellIs" dxfId="140" priority="150" stopIfTrue="1" operator="greaterThan">
      <formula>0.5</formula>
    </cfRule>
    <cfRule type="expression" dxfId="139" priority="155" stopIfTrue="1">
      <formula>A9&lt;1</formula>
    </cfRule>
  </conditionalFormatting>
  <conditionalFormatting sqref="BL9">
    <cfRule type="cellIs" dxfId="138" priority="153" stopIfTrue="1" operator="greaterThan">
      <formula>0.5</formula>
    </cfRule>
    <cfRule type="cellIs" dxfId="137" priority="154" stopIfTrue="1" operator="greaterThan">
      <formula>0.5</formula>
    </cfRule>
  </conditionalFormatting>
  <conditionalFormatting sqref="BM9">
    <cfRule type="expression" dxfId="136" priority="152" stopIfTrue="1">
      <formula>$BL$9&gt;0.5</formula>
    </cfRule>
  </conditionalFormatting>
  <conditionalFormatting sqref="BN9">
    <cfRule type="cellIs" dxfId="135" priority="151" stopIfTrue="1" operator="greaterThan">
      <formula>0.5</formula>
    </cfRule>
  </conditionalFormatting>
  <conditionalFormatting sqref="BO11">
    <cfRule type="cellIs" dxfId="134" priority="144" stopIfTrue="1" operator="greaterThan">
      <formula>0.5</formula>
    </cfRule>
    <cfRule type="expression" dxfId="133" priority="149" stopIfTrue="1">
      <formula>A11&lt;1</formula>
    </cfRule>
  </conditionalFormatting>
  <conditionalFormatting sqref="BL11">
    <cfRule type="cellIs" dxfId="132" priority="147" stopIfTrue="1" operator="greaterThan">
      <formula>0.5</formula>
    </cfRule>
    <cfRule type="cellIs" dxfId="131" priority="148" stopIfTrue="1" operator="greaterThan">
      <formula>0.5</formula>
    </cfRule>
  </conditionalFormatting>
  <conditionalFormatting sqref="BN11">
    <cfRule type="cellIs" dxfId="130" priority="145" stopIfTrue="1" operator="greaterThan">
      <formula>0.5</formula>
    </cfRule>
  </conditionalFormatting>
  <conditionalFormatting sqref="BO13:BO16 BO18:BO24 BO26:BO32 BO34:BO43 BO65:BO68 BO70:BO71 BO73:BO77 BO79:BO80 BO82:BO86 BO95:BO120 BO122:BO123 BO45:BO54 BO56:BO57 BO59:BO60 BO63 BO88:BO93 BO125:BO130">
    <cfRule type="cellIs" dxfId="129" priority="133" stopIfTrue="1" operator="greaterThan">
      <formula>0.5</formula>
    </cfRule>
    <cfRule type="expression" dxfId="128" priority="137" stopIfTrue="1">
      <formula>A13&lt;1</formula>
    </cfRule>
  </conditionalFormatting>
  <conditionalFormatting sqref="BL13:BL16 BL18:BL24 BL26:BL32 BL34:BL43 BL65:BL68 BL70:BL71 BL73:BL77 BL79:BL80 BL82:BL86 BL95:BL120 BL122:BL123 BL45:BL54 BL56:BL57 BL59:BL60 BL63 BL88:BL93 BL125:BL130">
    <cfRule type="cellIs" dxfId="127" priority="135" stopIfTrue="1" operator="greaterThan">
      <formula>0.5</formula>
    </cfRule>
    <cfRule type="cellIs" dxfId="126" priority="136" stopIfTrue="1" operator="greaterThan">
      <formula>0.5</formula>
    </cfRule>
  </conditionalFormatting>
  <conditionalFormatting sqref="BN13:BN16 BN18:BN24 BN26:BN32 BN34:BN43 BN65:BN68 BN70:BN71 BN73:BN77 BN79:BN80 BN82:BN86 BN95:BN120 BN122:BN123 BN45:BN54 BN56:BN57 BN59:BN60 BN63 BN88:BN93 BN125:BN130">
    <cfRule type="cellIs" dxfId="125" priority="134" stopIfTrue="1" operator="greaterThan">
      <formula>0.5</formula>
    </cfRule>
  </conditionalFormatting>
  <conditionalFormatting sqref="BM11">
    <cfRule type="expression" dxfId="124" priority="132" stopIfTrue="1">
      <formula>$BL$11&gt;0.5</formula>
    </cfRule>
  </conditionalFormatting>
  <conditionalFormatting sqref="BM13">
    <cfRule type="expression" dxfId="123" priority="131" stopIfTrue="1">
      <formula>$BL$13&gt;0.5</formula>
    </cfRule>
  </conditionalFormatting>
  <conditionalFormatting sqref="BM14">
    <cfRule type="expression" dxfId="122" priority="130" stopIfTrue="1">
      <formula>$BL$14&gt;0.5</formula>
    </cfRule>
  </conditionalFormatting>
  <conditionalFormatting sqref="BM15">
    <cfRule type="expression" dxfId="121" priority="129" stopIfTrue="1">
      <formula>$BL$15&gt;0.5</formula>
    </cfRule>
  </conditionalFormatting>
  <conditionalFormatting sqref="BM16">
    <cfRule type="expression" dxfId="120" priority="128" stopIfTrue="1">
      <formula>$BL$16&gt;0.5</formula>
    </cfRule>
  </conditionalFormatting>
  <conditionalFormatting sqref="BM18">
    <cfRule type="expression" dxfId="119" priority="127" stopIfTrue="1">
      <formula>$BL$18&gt;0.5</formula>
    </cfRule>
  </conditionalFormatting>
  <conditionalFormatting sqref="BM19">
    <cfRule type="expression" dxfId="118" priority="126" stopIfTrue="1">
      <formula>$BL$19&gt;0.5</formula>
    </cfRule>
  </conditionalFormatting>
  <conditionalFormatting sqref="BM20">
    <cfRule type="expression" dxfId="117" priority="125" stopIfTrue="1">
      <formula>$BL$20&gt;0.5</formula>
    </cfRule>
  </conditionalFormatting>
  <conditionalFormatting sqref="BM21">
    <cfRule type="expression" dxfId="116" priority="123" stopIfTrue="1">
      <formula>$BL$21&gt;0.5</formula>
    </cfRule>
  </conditionalFormatting>
  <conditionalFormatting sqref="BM22">
    <cfRule type="expression" dxfId="115" priority="122" stopIfTrue="1">
      <formula>$BL$22&gt;0.5</formula>
    </cfRule>
  </conditionalFormatting>
  <conditionalFormatting sqref="BM23">
    <cfRule type="expression" dxfId="114" priority="121" stopIfTrue="1">
      <formula>$BL$23&gt;0.5</formula>
    </cfRule>
  </conditionalFormatting>
  <conditionalFormatting sqref="BM26">
    <cfRule type="expression" dxfId="113" priority="120" stopIfTrue="1">
      <formula>$BL$26&gt;0.5</formula>
    </cfRule>
  </conditionalFormatting>
  <conditionalFormatting sqref="BM27">
    <cfRule type="expression" dxfId="112" priority="119" stopIfTrue="1">
      <formula>$BL$27&gt;0.5</formula>
    </cfRule>
  </conditionalFormatting>
  <conditionalFormatting sqref="BM28">
    <cfRule type="expression" dxfId="111" priority="118" stopIfTrue="1">
      <formula>$BL$28&gt;0.5</formula>
    </cfRule>
  </conditionalFormatting>
  <conditionalFormatting sqref="BM29">
    <cfRule type="expression" dxfId="110" priority="117" stopIfTrue="1">
      <formula>$BL$29&gt;0.5</formula>
    </cfRule>
  </conditionalFormatting>
  <conditionalFormatting sqref="BM30">
    <cfRule type="expression" dxfId="109" priority="116" stopIfTrue="1">
      <formula>$BL$30&gt;0.5</formula>
    </cfRule>
  </conditionalFormatting>
  <conditionalFormatting sqref="BM31">
    <cfRule type="expression" dxfId="108" priority="115" stopIfTrue="1">
      <formula>$BL$31&gt;0.5</formula>
    </cfRule>
  </conditionalFormatting>
  <conditionalFormatting sqref="BM34">
    <cfRule type="expression" dxfId="107" priority="114" stopIfTrue="1">
      <formula>$BL$34&gt;0.5</formula>
    </cfRule>
  </conditionalFormatting>
  <conditionalFormatting sqref="BM35">
    <cfRule type="expression" dxfId="106" priority="113" stopIfTrue="1">
      <formula>$BL$35&gt;0.5</formula>
    </cfRule>
  </conditionalFormatting>
  <conditionalFormatting sqref="BM36">
    <cfRule type="expression" dxfId="105" priority="112" stopIfTrue="1">
      <formula>$BL$36&gt;0.5</formula>
    </cfRule>
  </conditionalFormatting>
  <conditionalFormatting sqref="BM37">
    <cfRule type="expression" dxfId="104" priority="111" stopIfTrue="1">
      <formula>$BL$37&gt;0.5</formula>
    </cfRule>
  </conditionalFormatting>
  <conditionalFormatting sqref="BM38">
    <cfRule type="expression" dxfId="103" priority="110" stopIfTrue="1">
      <formula>$BL$38&gt;0.5</formula>
    </cfRule>
  </conditionalFormatting>
  <conditionalFormatting sqref="BM39">
    <cfRule type="expression" dxfId="102" priority="109" stopIfTrue="1">
      <formula>$BL$39&gt;0.5</formula>
    </cfRule>
  </conditionalFormatting>
  <conditionalFormatting sqref="BM40">
    <cfRule type="expression" dxfId="101" priority="108" stopIfTrue="1">
      <formula>$BL$40&gt;0.5</formula>
    </cfRule>
  </conditionalFormatting>
  <conditionalFormatting sqref="BM41">
    <cfRule type="expression" dxfId="100" priority="107" stopIfTrue="1">
      <formula>$BL$41&gt;0.5</formula>
    </cfRule>
  </conditionalFormatting>
  <conditionalFormatting sqref="BM42">
    <cfRule type="expression" dxfId="99" priority="106" stopIfTrue="1">
      <formula>$BL$42&gt;0.5</formula>
    </cfRule>
  </conditionalFormatting>
  <conditionalFormatting sqref="BM45">
    <cfRule type="expression" dxfId="98" priority="105" stopIfTrue="1">
      <formula>$BL$45&gt;0.5</formula>
    </cfRule>
  </conditionalFormatting>
  <conditionalFormatting sqref="BM46">
    <cfRule type="expression" dxfId="97" priority="104" stopIfTrue="1">
      <formula>$BL$46&gt;0.5</formula>
    </cfRule>
  </conditionalFormatting>
  <conditionalFormatting sqref="BM48">
    <cfRule type="expression" dxfId="96" priority="103" stopIfTrue="1">
      <formula>$BL$48&gt;0.5</formula>
    </cfRule>
  </conditionalFormatting>
  <conditionalFormatting sqref="BM50">
    <cfRule type="expression" dxfId="95" priority="102" stopIfTrue="1">
      <formula>$BL$50&gt;0.5</formula>
    </cfRule>
  </conditionalFormatting>
  <conditionalFormatting sqref="BM52">
    <cfRule type="expression" dxfId="94" priority="101" stopIfTrue="1">
      <formula>$BL$52&gt;0.5</formula>
    </cfRule>
  </conditionalFormatting>
  <conditionalFormatting sqref="BM54">
    <cfRule type="expression" dxfId="93" priority="100" stopIfTrue="1">
      <formula>$BL$54&gt;0.5</formula>
    </cfRule>
  </conditionalFormatting>
  <conditionalFormatting sqref="BM57">
    <cfRule type="expression" dxfId="92" priority="99" stopIfTrue="1">
      <formula>$BL$57&gt;0.5</formula>
    </cfRule>
  </conditionalFormatting>
  <conditionalFormatting sqref="BM60">
    <cfRule type="expression" dxfId="91" priority="98" stopIfTrue="1">
      <formula>$BL$60&gt;0.5</formula>
    </cfRule>
  </conditionalFormatting>
  <conditionalFormatting sqref="BM47">
    <cfRule type="expression" dxfId="90" priority="97" stopIfTrue="1">
      <formula>$BL$47&gt;0.5</formula>
    </cfRule>
  </conditionalFormatting>
  <conditionalFormatting sqref="BM49">
    <cfRule type="expression" dxfId="89" priority="96" stopIfTrue="1">
      <formula>$BL$49&gt;0.5</formula>
    </cfRule>
  </conditionalFormatting>
  <conditionalFormatting sqref="BM51">
    <cfRule type="expression" dxfId="88" priority="95" stopIfTrue="1">
      <formula>$BL$51&gt;0.5</formula>
    </cfRule>
  </conditionalFormatting>
  <conditionalFormatting sqref="BM53">
    <cfRule type="expression" dxfId="87" priority="94" stopIfTrue="1">
      <formula>$BL$53&gt;0.5</formula>
    </cfRule>
  </conditionalFormatting>
  <conditionalFormatting sqref="BM56">
    <cfRule type="expression" dxfId="86" priority="93" stopIfTrue="1">
      <formula>$BL$56&gt;0.5</formula>
    </cfRule>
  </conditionalFormatting>
  <conditionalFormatting sqref="BM59">
    <cfRule type="expression" dxfId="85" priority="92" stopIfTrue="1">
      <formula>$BL$59&gt;0.5</formula>
    </cfRule>
  </conditionalFormatting>
  <conditionalFormatting sqref="BM63">
    <cfRule type="expression" dxfId="84" priority="91" stopIfTrue="1">
      <formula>$BL$63&gt;0.5</formula>
    </cfRule>
  </conditionalFormatting>
  <conditionalFormatting sqref="BM65">
    <cfRule type="expression" dxfId="83" priority="90" stopIfTrue="1">
      <formula>$BL$65&gt;0.5</formula>
    </cfRule>
  </conditionalFormatting>
  <conditionalFormatting sqref="BM66">
    <cfRule type="expression" dxfId="82" priority="89" stopIfTrue="1">
      <formula>$BL$66&gt;0.5</formula>
    </cfRule>
  </conditionalFormatting>
  <conditionalFormatting sqref="BM67">
    <cfRule type="expression" dxfId="81" priority="88" stopIfTrue="1">
      <formula>$BL$67&gt;0.5</formula>
    </cfRule>
  </conditionalFormatting>
  <conditionalFormatting sqref="BM68">
    <cfRule type="expression" dxfId="80" priority="87" stopIfTrue="1">
      <formula>$BL$68&gt;0.5</formula>
    </cfRule>
  </conditionalFormatting>
  <conditionalFormatting sqref="BM70">
    <cfRule type="expression" dxfId="79" priority="86" stopIfTrue="1">
      <formula>$BL$70&gt;0.5</formula>
    </cfRule>
  </conditionalFormatting>
  <conditionalFormatting sqref="BM71">
    <cfRule type="expression" dxfId="78" priority="85" stopIfTrue="1">
      <formula>$BL$71&gt;0.5</formula>
    </cfRule>
  </conditionalFormatting>
  <conditionalFormatting sqref="BM73">
    <cfRule type="expression" dxfId="77" priority="84" stopIfTrue="1">
      <formula>$BL$73&gt;0.5</formula>
    </cfRule>
  </conditionalFormatting>
  <conditionalFormatting sqref="BM74">
    <cfRule type="expression" dxfId="76" priority="83" stopIfTrue="1">
      <formula>$BL$74&gt;0.5</formula>
    </cfRule>
  </conditionalFormatting>
  <conditionalFormatting sqref="BM75">
    <cfRule type="expression" dxfId="75" priority="82" stopIfTrue="1">
      <formula>$BL$75&gt;0.5</formula>
    </cfRule>
  </conditionalFormatting>
  <conditionalFormatting sqref="BM76">
    <cfRule type="expression" dxfId="74" priority="81" stopIfTrue="1">
      <formula>$BL$76&gt;0.5</formula>
    </cfRule>
  </conditionalFormatting>
  <conditionalFormatting sqref="BM77">
    <cfRule type="expression" dxfId="73" priority="80" stopIfTrue="1">
      <formula>$BL$77&gt;0.5</formula>
    </cfRule>
  </conditionalFormatting>
  <conditionalFormatting sqref="BM79">
    <cfRule type="expression" dxfId="72" priority="79" stopIfTrue="1">
      <formula>$BL$79&gt;0.5</formula>
    </cfRule>
  </conditionalFormatting>
  <conditionalFormatting sqref="BM80">
    <cfRule type="expression" dxfId="71" priority="78" stopIfTrue="1">
      <formula>$BL$80&gt;0.5</formula>
    </cfRule>
  </conditionalFormatting>
  <conditionalFormatting sqref="BM82">
    <cfRule type="expression" dxfId="70" priority="77" stopIfTrue="1">
      <formula>$BL$82&gt;0.5</formula>
    </cfRule>
  </conditionalFormatting>
  <conditionalFormatting sqref="BM83">
    <cfRule type="expression" dxfId="69" priority="76" stopIfTrue="1">
      <formula>$BL$83&gt;0.5</formula>
    </cfRule>
  </conditionalFormatting>
  <conditionalFormatting sqref="BM84">
    <cfRule type="expression" dxfId="68" priority="75" stopIfTrue="1">
      <formula>$BL$84&gt;0.5</formula>
    </cfRule>
  </conditionalFormatting>
  <conditionalFormatting sqref="BM85">
    <cfRule type="expression" dxfId="67" priority="74" stopIfTrue="1">
      <formula>$BL$85&gt;0.5</formula>
    </cfRule>
  </conditionalFormatting>
  <conditionalFormatting sqref="BM86">
    <cfRule type="expression" dxfId="66" priority="73" stopIfTrue="1">
      <formula>$BL$86&gt;0.5</formula>
    </cfRule>
  </conditionalFormatting>
  <conditionalFormatting sqref="BM88">
    <cfRule type="expression" dxfId="65" priority="72" stopIfTrue="1">
      <formula>$BL$88&gt;0.5</formula>
    </cfRule>
  </conditionalFormatting>
  <conditionalFormatting sqref="BM89">
    <cfRule type="expression" dxfId="64" priority="71" stopIfTrue="1">
      <formula>$BL$89&gt;0.5</formula>
    </cfRule>
  </conditionalFormatting>
  <conditionalFormatting sqref="BM90">
    <cfRule type="expression" dxfId="63" priority="70" stopIfTrue="1">
      <formula>$BL$90&gt;0.5</formula>
    </cfRule>
  </conditionalFormatting>
  <conditionalFormatting sqref="BM91">
    <cfRule type="expression" dxfId="62" priority="69" stopIfTrue="1">
      <formula>$BL$91&gt;0.5</formula>
    </cfRule>
  </conditionalFormatting>
  <conditionalFormatting sqref="BM92">
    <cfRule type="expression" dxfId="61" priority="68" stopIfTrue="1">
      <formula>$BL$92&gt;0.5</formula>
    </cfRule>
  </conditionalFormatting>
  <conditionalFormatting sqref="BM95">
    <cfRule type="expression" dxfId="60" priority="67" stopIfTrue="1">
      <formula>$BL$95&gt;0.5</formula>
    </cfRule>
  </conditionalFormatting>
  <conditionalFormatting sqref="BM96">
    <cfRule type="expression" dxfId="59" priority="66" stopIfTrue="1">
      <formula>$BL$96&gt;0.5</formula>
    </cfRule>
  </conditionalFormatting>
  <conditionalFormatting sqref="BM97">
    <cfRule type="expression" dxfId="58" priority="65" stopIfTrue="1">
      <formula>$BL$97&gt;0.5</formula>
    </cfRule>
  </conditionalFormatting>
  <conditionalFormatting sqref="BM98">
    <cfRule type="expression" dxfId="57" priority="64" stopIfTrue="1">
      <formula>$BL$98&gt;0.5</formula>
    </cfRule>
  </conditionalFormatting>
  <conditionalFormatting sqref="BM99">
    <cfRule type="expression" dxfId="56" priority="63" stopIfTrue="1">
      <formula>$BL$99&gt;0.5</formula>
    </cfRule>
  </conditionalFormatting>
  <conditionalFormatting sqref="BM100">
    <cfRule type="expression" dxfId="55" priority="62" stopIfTrue="1">
      <formula>$BL$100&gt;0.5</formula>
    </cfRule>
  </conditionalFormatting>
  <conditionalFormatting sqref="BM101">
    <cfRule type="expression" dxfId="54" priority="61" stopIfTrue="1">
      <formula>$BL$101&gt;0.5</formula>
    </cfRule>
  </conditionalFormatting>
  <conditionalFormatting sqref="BM102">
    <cfRule type="expression" dxfId="53" priority="60" stopIfTrue="1">
      <formula>$BL$102&gt;0.5</formula>
    </cfRule>
  </conditionalFormatting>
  <conditionalFormatting sqref="BM103">
    <cfRule type="expression" dxfId="52" priority="59" stopIfTrue="1">
      <formula>$BL$103&gt;0.5</formula>
    </cfRule>
  </conditionalFormatting>
  <conditionalFormatting sqref="BM104">
    <cfRule type="expression" dxfId="51" priority="58" stopIfTrue="1">
      <formula>$BL$104&gt;0.5</formula>
    </cfRule>
  </conditionalFormatting>
  <conditionalFormatting sqref="BM105">
    <cfRule type="expression" dxfId="50" priority="57" stopIfTrue="1">
      <formula>$BL$105&gt;0.5</formula>
    </cfRule>
  </conditionalFormatting>
  <conditionalFormatting sqref="BM106">
    <cfRule type="expression" dxfId="49" priority="56" stopIfTrue="1">
      <formula>$BL$106&gt;0.5</formula>
    </cfRule>
  </conditionalFormatting>
  <conditionalFormatting sqref="BM107">
    <cfRule type="expression" dxfId="48" priority="55" stopIfTrue="1">
      <formula>$BL$107&gt;0.5</formula>
    </cfRule>
  </conditionalFormatting>
  <conditionalFormatting sqref="BM108">
    <cfRule type="expression" dxfId="47" priority="54" stopIfTrue="1">
      <formula>$BL$108&gt;0.5</formula>
    </cfRule>
  </conditionalFormatting>
  <conditionalFormatting sqref="BM109">
    <cfRule type="expression" dxfId="46" priority="53" stopIfTrue="1">
      <formula>$BL$109&gt;0.5</formula>
    </cfRule>
  </conditionalFormatting>
  <conditionalFormatting sqref="BM110">
    <cfRule type="expression" dxfId="45" priority="52" stopIfTrue="1">
      <formula>$BL$110&gt;0.5</formula>
    </cfRule>
  </conditionalFormatting>
  <conditionalFormatting sqref="BM111">
    <cfRule type="expression" dxfId="44" priority="51" stopIfTrue="1">
      <formula>$BL$111&gt;0.5</formula>
    </cfRule>
  </conditionalFormatting>
  <conditionalFormatting sqref="BM112">
    <cfRule type="expression" dxfId="43" priority="50" stopIfTrue="1">
      <formula>$BL$112&gt;0.5</formula>
    </cfRule>
  </conditionalFormatting>
  <conditionalFormatting sqref="BM113">
    <cfRule type="expression" dxfId="42" priority="49" stopIfTrue="1">
      <formula>$BL$113&gt;0.5</formula>
    </cfRule>
  </conditionalFormatting>
  <conditionalFormatting sqref="BM114">
    <cfRule type="expression" dxfId="41" priority="48" stopIfTrue="1">
      <formula>$BL$114&gt;0.5</formula>
    </cfRule>
  </conditionalFormatting>
  <conditionalFormatting sqref="BM115">
    <cfRule type="expression" dxfId="40" priority="47" stopIfTrue="1">
      <formula>$BL$115&gt;0.5</formula>
    </cfRule>
  </conditionalFormatting>
  <conditionalFormatting sqref="BM116">
    <cfRule type="expression" dxfId="39" priority="46" stopIfTrue="1">
      <formula>$BL$116&gt;0.5</formula>
    </cfRule>
  </conditionalFormatting>
  <conditionalFormatting sqref="BM117">
    <cfRule type="expression" dxfId="38" priority="45" stopIfTrue="1">
      <formula>$BL$117&gt;0.5</formula>
    </cfRule>
  </conditionalFormatting>
  <conditionalFormatting sqref="BM118">
    <cfRule type="expression" dxfId="37" priority="44" stopIfTrue="1">
      <formula>$BL$118&gt;0.5</formula>
    </cfRule>
  </conditionalFormatting>
  <conditionalFormatting sqref="BM119">
    <cfRule type="expression" dxfId="36" priority="43" stopIfTrue="1">
      <formula>$BL$119&gt;0.5</formula>
    </cfRule>
  </conditionalFormatting>
  <conditionalFormatting sqref="BM120">
    <cfRule type="expression" dxfId="35" priority="42" stopIfTrue="1">
      <formula>$BL$120&gt;0.5</formula>
    </cfRule>
  </conditionalFormatting>
  <conditionalFormatting sqref="BM129">
    <cfRule type="expression" dxfId="34" priority="41" stopIfTrue="1">
      <formula>$BL$129&gt;0.5</formula>
    </cfRule>
  </conditionalFormatting>
  <conditionalFormatting sqref="BM130">
    <cfRule type="expression" dxfId="33" priority="40" stopIfTrue="1">
      <formula>$BL$130&gt;0.5</formula>
    </cfRule>
  </conditionalFormatting>
  <conditionalFormatting sqref="BM93">
    <cfRule type="expression" dxfId="32" priority="39" stopIfTrue="1">
      <formula>$BL$93&gt;0.5</formula>
    </cfRule>
  </conditionalFormatting>
  <conditionalFormatting sqref="BM122">
    <cfRule type="expression" dxfId="31" priority="38" stopIfTrue="1">
      <formula>$BL$122&gt;0.5</formula>
    </cfRule>
  </conditionalFormatting>
  <conditionalFormatting sqref="BM123">
    <cfRule type="expression" dxfId="30" priority="37" stopIfTrue="1">
      <formula>$BL$123&gt;0.5</formula>
    </cfRule>
  </conditionalFormatting>
  <conditionalFormatting sqref="BM125">
    <cfRule type="expression" dxfId="29" priority="36" stopIfTrue="1">
      <formula>$BL$125&gt;0.5</formula>
    </cfRule>
  </conditionalFormatting>
  <conditionalFormatting sqref="BM126">
    <cfRule type="expression" dxfId="28" priority="35" stopIfTrue="1">
      <formula>$BL$126&gt;0.5</formula>
    </cfRule>
  </conditionalFormatting>
  <conditionalFormatting sqref="BM127">
    <cfRule type="expression" dxfId="27" priority="34" stopIfTrue="1">
      <formula>$BL$127&gt;0.5</formula>
    </cfRule>
  </conditionalFormatting>
  <conditionalFormatting sqref="BM128">
    <cfRule type="expression" dxfId="26" priority="33" stopIfTrue="1">
      <formula>$BL$128&gt;0.5</formula>
    </cfRule>
  </conditionalFormatting>
  <conditionalFormatting sqref="BO58">
    <cfRule type="cellIs" dxfId="25" priority="22" stopIfTrue="1" operator="greaterThan">
      <formula>0.5</formula>
    </cfRule>
    <cfRule type="expression" dxfId="24" priority="26" stopIfTrue="1">
      <formula>A58&lt;1</formula>
    </cfRule>
  </conditionalFormatting>
  <conditionalFormatting sqref="BL58">
    <cfRule type="cellIs" dxfId="23" priority="24" stopIfTrue="1" operator="greaterThan">
      <formula>0.5</formula>
    </cfRule>
    <cfRule type="cellIs" dxfId="22" priority="25" stopIfTrue="1" operator="greaterThan">
      <formula>0.5</formula>
    </cfRule>
  </conditionalFormatting>
  <conditionalFormatting sqref="BN58">
    <cfRule type="cellIs" dxfId="21" priority="23" stopIfTrue="1" operator="greaterThan">
      <formula>0.5</formula>
    </cfRule>
  </conditionalFormatting>
  <conditionalFormatting sqref="BO62">
    <cfRule type="cellIs" dxfId="20" priority="16" stopIfTrue="1" operator="greaterThan">
      <formula>0.5</formula>
    </cfRule>
    <cfRule type="expression" dxfId="19" priority="20" stopIfTrue="1">
      <formula>A62&lt;1</formula>
    </cfRule>
  </conditionalFormatting>
  <conditionalFormatting sqref="BL62">
    <cfRule type="cellIs" dxfId="18" priority="18" stopIfTrue="1" operator="greaterThan">
      <formula>0.5</formula>
    </cfRule>
    <cfRule type="cellIs" dxfId="17" priority="19" stopIfTrue="1" operator="greaterThan">
      <formula>0.5</formula>
    </cfRule>
  </conditionalFormatting>
  <conditionalFormatting sqref="BN62">
    <cfRule type="cellIs" dxfId="16" priority="17" stopIfTrue="1" operator="greaterThan">
      <formula>0.5</formula>
    </cfRule>
  </conditionalFormatting>
  <conditionalFormatting sqref="BM58">
    <cfRule type="expression" dxfId="15" priority="21" stopIfTrue="1">
      <formula>$BL$58&gt;0.5</formula>
    </cfRule>
  </conditionalFormatting>
  <conditionalFormatting sqref="BM62">
    <cfRule type="expression" dxfId="14" priority="15" stopIfTrue="1">
      <formula>$BL$62&gt;0.5</formula>
    </cfRule>
  </conditionalFormatting>
  <conditionalFormatting sqref="BO61">
    <cfRule type="cellIs" dxfId="13" priority="10" stopIfTrue="1" operator="greaterThan">
      <formula>0.5</formula>
    </cfRule>
    <cfRule type="expression" dxfId="12" priority="14" stopIfTrue="1">
      <formula>A61&lt;1</formula>
    </cfRule>
  </conditionalFormatting>
  <conditionalFormatting sqref="BL61">
    <cfRule type="cellIs" dxfId="11" priority="12" stopIfTrue="1" operator="greaterThan">
      <formula>0.5</formula>
    </cfRule>
    <cfRule type="cellIs" dxfId="10" priority="13" stopIfTrue="1" operator="greaterThan">
      <formula>0.5</formula>
    </cfRule>
  </conditionalFormatting>
  <conditionalFormatting sqref="BN61">
    <cfRule type="cellIs" dxfId="9" priority="11" stopIfTrue="1" operator="greaterThan">
      <formula>0.5</formula>
    </cfRule>
  </conditionalFormatting>
  <conditionalFormatting sqref="BM61">
    <cfRule type="expression" dxfId="8" priority="9" stopIfTrue="1">
      <formula>$BL$61&gt;0.5</formula>
    </cfRule>
  </conditionalFormatting>
  <conditionalFormatting sqref="BO10">
    <cfRule type="expression" dxfId="7" priority="8" stopIfTrue="1">
      <formula>A10&lt;1</formula>
    </cfRule>
  </conditionalFormatting>
  <conditionalFormatting sqref="BO12">
    <cfRule type="expression" dxfId="6" priority="7" stopIfTrue="1">
      <formula>A12&lt;1</formula>
    </cfRule>
  </conditionalFormatting>
  <conditionalFormatting sqref="BO124">
    <cfRule type="cellIs" dxfId="5" priority="2" stopIfTrue="1" operator="greaterThan">
      <formula>0.5</formula>
    </cfRule>
    <cfRule type="expression" dxfId="4" priority="6" stopIfTrue="1">
      <formula>A124&lt;1</formula>
    </cfRule>
  </conditionalFormatting>
  <conditionalFormatting sqref="BL124">
    <cfRule type="cellIs" dxfId="3" priority="4" stopIfTrue="1" operator="greaterThan">
      <formula>0.5</formula>
    </cfRule>
    <cfRule type="cellIs" dxfId="2" priority="5" stopIfTrue="1" operator="greaterThan">
      <formula>0.5</formula>
    </cfRule>
  </conditionalFormatting>
  <conditionalFormatting sqref="BN124">
    <cfRule type="cellIs" dxfId="1" priority="3" stopIfTrue="1" operator="greaterThan">
      <formula>0.5</formula>
    </cfRule>
  </conditionalFormatting>
  <conditionalFormatting sqref="BM124">
    <cfRule type="expression" dxfId="0" priority="1" stopIfTrue="1">
      <formula>$BL$123&gt;0.5</formula>
    </cfRule>
  </conditionalFormatting>
  <dataValidations yWindow="100" count="1">
    <dataValidation type="whole" allowBlank="1" showInputMessage="1" showErrorMessage="1" errorTitle="Sparing Level" error="Sparing Level must be:_x000a_1 = Basic_x000a_2 = Moderate_x000a_3 = Comprehensive" promptTitle="Sparing Level" prompt="Select General Sparing Level:_x000a_1 = Basic_x000a_2 = Moderate_x000a_3 = Comprehensive" sqref="BM6">
      <formula1>1</formula1>
      <formula2>3</formula2>
    </dataValidation>
  </dataValidations>
  <printOptions horizontalCentered="1" verticalCentered="1"/>
  <pageMargins left="0.7" right="0.5" top="1" bottom="1" header="0.5" footer="0.5"/>
  <pageSetup scale="23" fitToHeight="0" orientation="portrait" r:id="rId1"/>
  <headerFooter alignWithMargins="0">
    <oddHeader>&amp;LABB Inc.
Drive Services&amp;C&amp;"Arial,Bold"&amp;12NA&amp;RACH550
Recommended Spares</oddHeader>
    <oddFooter>&amp;L&amp;F!&amp;A&amp;CPage &amp;P of &amp;N.&amp;R&amp;T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21"/>
  <sheetViews>
    <sheetView showGridLines="0" zoomScale="90" zoomScaleNormal="90" zoomScaleSheetLayoutView="100" workbookViewId="0">
      <selection sqref="A1:B1"/>
    </sheetView>
  </sheetViews>
  <sheetFormatPr defaultColWidth="0" defaultRowHeight="12.75" zeroHeight="1" x14ac:dyDescent="0.2"/>
  <cols>
    <col min="1" max="2" width="38.7109375" customWidth="1"/>
    <col min="3" max="3" width="24.7109375" hidden="1" customWidth="1"/>
  </cols>
  <sheetData>
    <row r="1" spans="1:2" ht="45" customHeight="1" x14ac:dyDescent="0.2">
      <c r="A1" s="226" t="s">
        <v>104</v>
      </c>
      <c r="B1" s="227"/>
    </row>
    <row r="2" spans="1:2" ht="24.95" customHeight="1" x14ac:dyDescent="0.2">
      <c r="A2" s="15" t="s">
        <v>47</v>
      </c>
      <c r="B2" s="16" t="s">
        <v>326</v>
      </c>
    </row>
    <row r="3" spans="1:2" ht="24.95" customHeight="1" x14ac:dyDescent="0.2">
      <c r="A3" s="15" t="s">
        <v>48</v>
      </c>
      <c r="B3" s="16" t="s">
        <v>49</v>
      </c>
    </row>
    <row r="4" spans="1:2" ht="24.95" customHeight="1" x14ac:dyDescent="0.2">
      <c r="A4" s="15" t="s">
        <v>50</v>
      </c>
      <c r="B4" s="16" t="s">
        <v>78</v>
      </c>
    </row>
    <row r="5" spans="1:2" ht="24.95" customHeight="1" x14ac:dyDescent="0.2">
      <c r="A5" s="15" t="s">
        <v>51</v>
      </c>
      <c r="B5" s="17">
        <f ca="1">TODAY()</f>
        <v>42843</v>
      </c>
    </row>
    <row r="6" spans="1:2" ht="24.95" customHeight="1" x14ac:dyDescent="0.2">
      <c r="A6" s="15" t="s">
        <v>52</v>
      </c>
      <c r="B6" s="16"/>
    </row>
    <row r="7" spans="1:2" ht="24.95" customHeight="1" x14ac:dyDescent="0.2">
      <c r="A7" s="15" t="s">
        <v>53</v>
      </c>
      <c r="B7" s="16" t="str">
        <f>DriveType</f>
        <v>ACH550 Recommended  Spares</v>
      </c>
    </row>
    <row r="8" spans="1:2" ht="24.95" customHeight="1" x14ac:dyDescent="0.2">
      <c r="A8" s="18" t="s">
        <v>57</v>
      </c>
      <c r="B8" s="16"/>
    </row>
    <row r="9" spans="1:2" ht="24.95" customHeight="1" x14ac:dyDescent="0.2">
      <c r="A9" s="18" t="s">
        <v>54</v>
      </c>
      <c r="B9" s="16"/>
    </row>
    <row r="10" spans="1:2" ht="24.95" customHeight="1" x14ac:dyDescent="0.2">
      <c r="A10" s="19" t="s">
        <v>55</v>
      </c>
      <c r="B10" s="16"/>
    </row>
    <row r="11" spans="1:2" ht="24.95" customHeight="1" x14ac:dyDescent="0.2">
      <c r="A11" s="19" t="s">
        <v>56</v>
      </c>
      <c r="B11" s="16"/>
    </row>
    <row r="12" spans="1:2" ht="87" customHeight="1" x14ac:dyDescent="0.2"/>
    <row r="13" spans="1:2" hidden="1" x14ac:dyDescent="0.2"/>
    <row r="14" spans="1:2" hidden="1" x14ac:dyDescent="0.2"/>
    <row r="15" spans="1:2" hidden="1" x14ac:dyDescent="0.2"/>
    <row r="16" spans="1:2" hidden="1" x14ac:dyDescent="0.2"/>
    <row r="17" hidden="1" x14ac:dyDescent="0.2"/>
    <row r="18" hidden="1" x14ac:dyDescent="0.2"/>
    <row r="19" hidden="1" x14ac:dyDescent="0.2"/>
    <row r="20" hidden="1" x14ac:dyDescent="0.2"/>
    <row r="21" hidden="1" x14ac:dyDescent="0.2"/>
  </sheetData>
  <sheetProtection password="FE78" sheet="1"/>
  <mergeCells count="1">
    <mergeCell ref="A1:B1"/>
  </mergeCells>
  <phoneticPr fontId="0" type="noConversion"/>
  <printOptions horizontalCentered="1" verticalCentered="1" gridLines="1"/>
  <pageMargins left="0.75" right="0.75" top="1.48" bottom="1" header="0.5" footer="0.5"/>
  <pageSetup scale="93" orientation="portrait" useFirstPageNumber="1" r:id="rId1"/>
  <headerFooter alignWithMargins="0">
    <oddHeader>&amp;LABB Inc.
Drive Services&amp;C&amp;"Arial,Bold"&amp;14NA&amp;RSpares Proposal
Basic Information</oddHeader>
    <oddFooter>&amp;L&amp;F!&amp;A&amp;CPage &amp;P of &amp;N.&amp;R&amp;T &amp;D</oddFooter>
  </headerFooter>
  <rowBreaks count="1" manualBreakCount="1">
    <brk id="67" max="1" man="1"/>
  </rowBreaks>
  <drawing r:id="rId2"/>
  <legacyDrawing r:id="rId3"/>
  <controls>
    <mc:AlternateContent xmlns:mc="http://schemas.openxmlformats.org/markup-compatibility/2006">
      <mc:Choice Requires="x14">
        <control shapeId="68609" r:id="rId4" name="CommandButton1">
          <controlPr defaultSize="0" print="0" autoLine="0" autoPict="0" r:id="rId5">
            <anchor moveWithCells="1" sizeWithCells="1">
              <from>
                <xdr:col>0</xdr:col>
                <xdr:colOff>838200</xdr:colOff>
                <xdr:row>11</xdr:row>
                <xdr:rowOff>180975</xdr:rowOff>
              </from>
              <to>
                <xdr:col>1</xdr:col>
                <xdr:colOff>1447800</xdr:colOff>
                <xdr:row>11</xdr:row>
                <xdr:rowOff>790575</xdr:rowOff>
              </to>
            </anchor>
          </controlPr>
        </control>
      </mc:Choice>
      <mc:Fallback>
        <control shapeId="68609"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18"/>
  <sheetViews>
    <sheetView workbookViewId="0">
      <selection activeCell="C9" sqref="C9"/>
    </sheetView>
  </sheetViews>
  <sheetFormatPr defaultRowHeight="12.75" x14ac:dyDescent="0.2"/>
  <cols>
    <col min="1" max="1" width="35.7109375" style="31" customWidth="1"/>
    <col min="2" max="16384" width="9.140625" style="31"/>
  </cols>
  <sheetData>
    <row r="2" spans="1:12" x14ac:dyDescent="0.2">
      <c r="B2" s="46"/>
      <c r="C2" s="46"/>
      <c r="D2" s="46"/>
      <c r="E2" s="46"/>
      <c r="F2" s="46"/>
      <c r="G2" s="46"/>
      <c r="H2" s="46"/>
    </row>
    <row r="3" spans="1:12" x14ac:dyDescent="0.2">
      <c r="A3" s="1"/>
      <c r="B3" s="1"/>
      <c r="C3" s="2"/>
      <c r="D3" s="2"/>
      <c r="E3" s="2"/>
      <c r="F3" s="2"/>
      <c r="G3" s="2"/>
      <c r="H3" s="47"/>
    </row>
    <row r="4" spans="1:12" ht="25.5" customHeight="1" x14ac:dyDescent="0.2">
      <c r="A4" s="228" t="s">
        <v>13</v>
      </c>
      <c r="B4" s="229"/>
      <c r="C4" s="229"/>
      <c r="D4" s="229"/>
      <c r="E4" s="229"/>
      <c r="F4" s="229"/>
      <c r="G4" s="2"/>
      <c r="H4" s="47"/>
    </row>
    <row r="5" spans="1:12" ht="40.5" customHeight="1" x14ac:dyDescent="0.2">
      <c r="A5" s="6" t="s">
        <v>33</v>
      </c>
      <c r="B5" s="7" t="s">
        <v>34</v>
      </c>
      <c r="C5" s="8" t="s">
        <v>35</v>
      </c>
      <c r="D5" s="8" t="s">
        <v>36</v>
      </c>
      <c r="E5" s="8" t="s">
        <v>37</v>
      </c>
      <c r="F5" s="8" t="s">
        <v>5</v>
      </c>
      <c r="G5" s="11"/>
      <c r="H5" s="48"/>
      <c r="L5" s="48"/>
    </row>
    <row r="6" spans="1:12" x14ac:dyDescent="0.2">
      <c r="A6" s="1" t="s">
        <v>8</v>
      </c>
      <c r="B6" s="4">
        <v>1</v>
      </c>
      <c r="C6" s="4">
        <v>3</v>
      </c>
      <c r="D6" s="4">
        <v>6</v>
      </c>
      <c r="E6" s="4">
        <v>6</v>
      </c>
      <c r="F6" s="4">
        <v>1</v>
      </c>
      <c r="G6" s="11"/>
    </row>
    <row r="7" spans="1:12" x14ac:dyDescent="0.2">
      <c r="A7" s="3" t="s">
        <v>16</v>
      </c>
      <c r="B7" s="5">
        <v>2</v>
      </c>
      <c r="C7" s="4">
        <v>1</v>
      </c>
      <c r="D7" s="4">
        <v>10</v>
      </c>
      <c r="E7" s="4">
        <v>1</v>
      </c>
      <c r="F7" s="4">
        <v>2</v>
      </c>
      <c r="G7" s="11"/>
    </row>
    <row r="8" spans="1:12" x14ac:dyDescent="0.2">
      <c r="A8" s="3" t="s">
        <v>14</v>
      </c>
      <c r="B8" s="4">
        <v>3</v>
      </c>
      <c r="C8" s="4">
        <v>1</v>
      </c>
      <c r="D8" s="4">
        <v>6</v>
      </c>
      <c r="E8" s="4">
        <v>3</v>
      </c>
      <c r="F8" s="4">
        <v>3</v>
      </c>
      <c r="G8" s="11"/>
    </row>
    <row r="9" spans="1:12" x14ac:dyDescent="0.2">
      <c r="A9" s="1" t="s">
        <v>9</v>
      </c>
      <c r="B9" s="5">
        <v>4</v>
      </c>
      <c r="C9" s="4">
        <v>1</v>
      </c>
      <c r="D9" s="4">
        <v>10</v>
      </c>
      <c r="E9" s="4">
        <v>1</v>
      </c>
      <c r="F9" s="4">
        <v>3</v>
      </c>
      <c r="G9" s="11"/>
    </row>
    <row r="10" spans="1:12" x14ac:dyDescent="0.2">
      <c r="A10" s="1" t="s">
        <v>10</v>
      </c>
      <c r="B10" s="4">
        <v>5</v>
      </c>
      <c r="C10" s="4">
        <v>1</v>
      </c>
      <c r="D10" s="4">
        <v>10</v>
      </c>
      <c r="E10" s="4">
        <v>1</v>
      </c>
      <c r="F10" s="4">
        <v>1</v>
      </c>
      <c r="G10" s="11"/>
    </row>
    <row r="11" spans="1:12" x14ac:dyDescent="0.2">
      <c r="A11" s="1" t="s">
        <v>11</v>
      </c>
      <c r="B11" s="5">
        <v>6</v>
      </c>
      <c r="C11" s="4">
        <v>1</v>
      </c>
      <c r="D11" s="4">
        <v>10</v>
      </c>
      <c r="E11" s="4">
        <v>1</v>
      </c>
      <c r="F11" s="4">
        <v>2</v>
      </c>
      <c r="G11" s="11"/>
    </row>
    <row r="12" spans="1:12" x14ac:dyDescent="0.2">
      <c r="A12" s="1" t="s">
        <v>18</v>
      </c>
      <c r="B12" s="5">
        <v>7</v>
      </c>
      <c r="C12" s="4">
        <v>1</v>
      </c>
      <c r="D12" s="4">
        <v>10</v>
      </c>
      <c r="E12" s="4">
        <v>1</v>
      </c>
      <c r="F12" s="4" t="s">
        <v>256</v>
      </c>
      <c r="G12" s="11"/>
    </row>
    <row r="13" spans="1:12" x14ac:dyDescent="0.2">
      <c r="A13" s="3" t="s">
        <v>19</v>
      </c>
      <c r="B13" s="4">
        <v>8</v>
      </c>
      <c r="C13" s="4">
        <v>1</v>
      </c>
      <c r="D13" s="4">
        <v>10</v>
      </c>
      <c r="E13" s="4">
        <v>1</v>
      </c>
      <c r="F13" s="4">
        <v>2</v>
      </c>
      <c r="G13" s="11"/>
    </row>
    <row r="14" spans="1:12" x14ac:dyDescent="0.2">
      <c r="A14" s="3" t="s">
        <v>21</v>
      </c>
      <c r="B14" s="5">
        <v>9</v>
      </c>
      <c r="C14" s="4">
        <v>1</v>
      </c>
      <c r="D14" s="4">
        <v>10</v>
      </c>
      <c r="E14" s="4">
        <v>1</v>
      </c>
      <c r="F14" s="4">
        <v>3</v>
      </c>
      <c r="G14" s="11"/>
    </row>
    <row r="15" spans="1:12" x14ac:dyDescent="0.2">
      <c r="A15" s="1" t="s">
        <v>15</v>
      </c>
      <c r="B15" s="4">
        <v>10</v>
      </c>
      <c r="C15" s="4">
        <v>1</v>
      </c>
      <c r="D15" s="4">
        <v>20</v>
      </c>
      <c r="E15" s="4">
        <v>1</v>
      </c>
      <c r="F15" s="4">
        <v>3</v>
      </c>
      <c r="G15" s="1"/>
      <c r="H15" s="47"/>
      <c r="I15" s="47"/>
      <c r="J15" s="47"/>
    </row>
    <row r="16" spans="1:12" x14ac:dyDescent="0.2">
      <c r="A16" s="1" t="s">
        <v>12</v>
      </c>
      <c r="B16" s="5">
        <v>11</v>
      </c>
      <c r="C16" s="4">
        <v>0</v>
      </c>
      <c r="D16" s="4">
        <v>20</v>
      </c>
      <c r="E16" s="4">
        <v>0</v>
      </c>
      <c r="F16" s="4" t="s">
        <v>128</v>
      </c>
      <c r="G16" s="1"/>
      <c r="H16" s="47"/>
      <c r="I16" s="47"/>
      <c r="J16" s="47"/>
    </row>
    <row r="17" spans="1:7" x14ac:dyDescent="0.2">
      <c r="A17" s="3" t="s">
        <v>17</v>
      </c>
      <c r="B17" s="5">
        <v>12</v>
      </c>
      <c r="C17" s="4">
        <v>0</v>
      </c>
      <c r="D17" s="4">
        <v>10</v>
      </c>
      <c r="E17" s="4">
        <v>0</v>
      </c>
      <c r="F17" s="4" t="s">
        <v>128</v>
      </c>
      <c r="G17" s="11"/>
    </row>
    <row r="18" spans="1:7" x14ac:dyDescent="0.2">
      <c r="A18" s="1"/>
      <c r="B18" s="2"/>
      <c r="C18" s="11"/>
      <c r="D18" s="11"/>
      <c r="E18" s="11"/>
      <c r="F18" s="11"/>
      <c r="G18" s="11"/>
    </row>
  </sheetData>
  <mergeCells count="1">
    <mergeCell ref="A4:F4"/>
  </mergeCells>
  <phoneticPr fontId="0" type="noConversion"/>
  <pageMargins left="0.75" right="0.75" top="1" bottom="1" header="0.5" footer="0.5"/>
  <pageSetup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20</vt:i4>
      </vt:variant>
    </vt:vector>
  </HeadingPairs>
  <TitlesOfParts>
    <vt:vector size="24" baseType="lpstr">
      <vt:lpstr>Instructions</vt:lpstr>
      <vt:lpstr>ACH550 Spares</vt:lpstr>
      <vt:lpstr>Quote Information</vt:lpstr>
      <vt:lpstr>Recommendation Criteria</vt:lpstr>
      <vt:lpstr>ClientCity</vt:lpstr>
      <vt:lpstr>ClientName</vt:lpstr>
      <vt:lpstr>ClientState</vt:lpstr>
      <vt:lpstr>CoatedBoards</vt:lpstr>
      <vt:lpstr>DriveType</vt:lpstr>
      <vt:lpstr>OfferedBy</vt:lpstr>
      <vt:lpstr>OffererCompany</vt:lpstr>
      <vt:lpstr>OffererDepartment</vt:lpstr>
      <vt:lpstr>'ACH550 Spares'!Print_Area</vt:lpstr>
      <vt:lpstr>Instructions!Print_Area</vt:lpstr>
      <vt:lpstr>'Quote Information'!Print_Area</vt:lpstr>
      <vt:lpstr>'ACH550 Spares'!Print_Titles</vt:lpstr>
      <vt:lpstr>ProjectDescription</vt:lpstr>
      <vt:lpstr>ProposalDate</vt:lpstr>
      <vt:lpstr>ProposalType</vt:lpstr>
      <vt:lpstr>ProposalType1</vt:lpstr>
      <vt:lpstr>RFQNumber</vt:lpstr>
      <vt:lpstr>SparingLevel</vt:lpstr>
      <vt:lpstr>Template</vt:lpstr>
      <vt:lpstr>TheMatrix</vt:lpstr>
    </vt:vector>
  </TitlesOfParts>
  <Manager>Boyd Janny</Manager>
  <Company>ABB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Spares Generator</dc:title>
  <dc:subject>ACS550</dc:subject>
  <dc:creator>Dave Schneider</dc:creator>
  <dc:description>Based on 011112g</dc:description>
  <cp:lastModifiedBy>Dave Schneider</cp:lastModifiedBy>
  <cp:lastPrinted>2013-05-08T20:45:14Z</cp:lastPrinted>
  <dcterms:created xsi:type="dcterms:W3CDTF">1998-12-14T07:30:25Z</dcterms:created>
  <dcterms:modified xsi:type="dcterms:W3CDTF">2017-04-18T18:44:01Z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corded by">
    <vt:lpwstr/>
  </property>
</Properties>
</file>